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Corona\IC capaciteit\IC opschaling\Bezwaren\Interne stukken\"/>
    </mc:Choice>
  </mc:AlternateContent>
  <bookViews>
    <workbookView xWindow="2780" yWindow="1540" windowWidth="28040" windowHeight="1736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4" i="1"/>
  <c r="Q10" i="1"/>
  <c r="Q9" i="1"/>
  <c r="Q8" i="1"/>
  <c r="Q7" i="1"/>
  <c r="Q6" i="1"/>
  <c r="Q5" i="1"/>
  <c r="Q4" i="1"/>
  <c r="I5" i="1"/>
  <c r="I6" i="1"/>
  <c r="I7" i="1"/>
  <c r="I8" i="1"/>
  <c r="I9" i="1"/>
  <c r="I10" i="1"/>
  <c r="I4" i="1"/>
  <c r="P14" i="1" l="1"/>
  <c r="P12" i="1"/>
  <c r="H12" i="1"/>
  <c r="L10" i="1"/>
  <c r="N10" i="1"/>
  <c r="P10" i="1"/>
  <c r="P9" i="1"/>
  <c r="P8" i="1"/>
  <c r="P7" i="1"/>
  <c r="P6" i="1"/>
  <c r="P5" i="1"/>
  <c r="P4" i="1"/>
  <c r="N9" i="1"/>
  <c r="N8" i="1"/>
  <c r="N7" i="1"/>
  <c r="N6" i="1"/>
  <c r="N5" i="1"/>
  <c r="N4" i="1"/>
  <c r="L9" i="1"/>
  <c r="L8" i="1"/>
  <c r="L7" i="1"/>
  <c r="L6" i="1"/>
  <c r="L5" i="1"/>
  <c r="L4" i="1"/>
  <c r="H9" i="1"/>
  <c r="H8" i="1"/>
  <c r="H7" i="1"/>
  <c r="H6" i="1"/>
  <c r="H10" i="1" s="1"/>
  <c r="H5" i="1"/>
  <c r="H4" i="1"/>
  <c r="F9" i="1"/>
  <c r="F8" i="1"/>
  <c r="F7" i="1"/>
  <c r="F6" i="1"/>
  <c r="F5" i="1"/>
  <c r="F4" i="1"/>
  <c r="F10" i="1" s="1"/>
  <c r="D9" i="1"/>
  <c r="D8" i="1"/>
  <c r="D7" i="1"/>
  <c r="D6" i="1"/>
  <c r="D5" i="1"/>
  <c r="D4" i="1"/>
  <c r="D10" i="1" s="1"/>
</calcChain>
</file>

<file path=xl/sharedStrings.xml><?xml version="1.0" encoding="utf-8"?>
<sst xmlns="http://schemas.openxmlformats.org/spreadsheetml/2006/main" count="28" uniqueCount="19">
  <si>
    <t>Subsidieregeling VWS</t>
  </si>
  <si>
    <t>Bezwaren</t>
  </si>
  <si>
    <t>Uitgangssituatie</t>
  </si>
  <si>
    <t>Fase 1: van uitgangssituatie naar 1150 IC-bedden</t>
  </si>
  <si>
    <t>Fase 2: van 1150 naar 1350 IC-bedden</t>
  </si>
  <si>
    <t>Fase 3: van 1350 naar 1700 IC-bedden</t>
  </si>
  <si>
    <t>Ziekenhuis Gelderse Vallei</t>
  </si>
  <si>
    <t>Rijnstate</t>
  </si>
  <si>
    <t>Deventer Ziekenhuis</t>
  </si>
  <si>
    <t>Ziekenhuis Rivierenland Tiel</t>
  </si>
  <si>
    <t>Canisius Wilhelmina Ziekenhuis</t>
  </si>
  <si>
    <t>Isala</t>
  </si>
  <si>
    <t>Totaal</t>
  </si>
  <si>
    <t>kosten VWS voor een bed in fase 1:  € 120.000</t>
  </si>
  <si>
    <t>kosten VWS voor een bed in fase 2:  € € 1.332.883</t>
  </si>
  <si>
    <t>kosten VWS voor een bed in fase 3A: € 224.002</t>
  </si>
  <si>
    <t>Verschil</t>
  </si>
  <si>
    <t>Totale kosten VWS per ziekenhuis</t>
  </si>
  <si>
    <t>Verschil in kosten VWS per ziekenhuis tussen subsidieregeling en bezwaren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</si>
</sst>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"/>
  </numFmts>
  <fonts count="8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sz val="10"/>
      <color theme="1"/>
      <name val="Calibri"/>
      <family val="2"/>
      <scheme val="minor"/>
    </font>
    <font>
      <sz val="10"/>
      <color theme="0" tint="-0.499984740745262"/>
      <name val="Trebuchet MS"/>
      <family val="2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0" tint="-0.499984740745262"/>
      <name val="Trebuchet MS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3" fontId="3" fillId="0" borderId="14" xfId="0" applyNumberFormat="1" applyFont="1" applyBorder="1"/>
    <xf numFmtId="164" fontId="3" fillId="0" borderId="15" xfId="0" applyNumberFormat="1" applyFont="1" applyBorder="1"/>
    <xf numFmtId="3" fontId="3" fillId="0" borderId="20" xfId="0" applyNumberFormat="1" applyFont="1" applyBorder="1"/>
    <xf numFmtId="164" fontId="3" fillId="0" borderId="0" xfId="0" applyNumberFormat="1" applyFont="1"/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 wrapText="1"/>
    </xf>
    <xf numFmtId="164" fontId="2" fillId="0" borderId="25" xfId="0" applyNumberFormat="1" applyFont="1" applyBorder="1" applyAlignment="1">
      <alignment vertical="center" wrapText="1"/>
    </xf>
    <xf numFmtId="164" fontId="2" fillId="0" borderId="25" xfId="0" applyNumberFormat="1" applyFont="1" applyBorder="1" applyAlignment="1">
      <alignment horizontal="right" vertical="center"/>
    </xf>
    <xf numFmtId="164" fontId="3" fillId="0" borderId="26" xfId="0" applyNumberFormat="1" applyFont="1" applyBorder="1"/>
    <xf numFmtId="164" fontId="4" fillId="0" borderId="28" xfId="0" applyNumberFormat="1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/>
    </xf>
    <xf numFmtId="0" fontId="5" fillId="0" borderId="0" xfId="0" applyFont="1"/>
    <xf numFmtId="0" fontId="7" fillId="0" borderId="27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164" fontId="4" fillId="0" borderId="31" xfId="0" applyNumberFormat="1" applyFont="1" applyBorder="1" applyAlignment="1">
      <alignment vertical="center" wrapText="1"/>
    </xf>
    <xf numFmtId="164" fontId="4" fillId="0" borderId="31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wrapText="1"/>
    </xf>
    <xf numFmtId="0" fontId="5" fillId="0" borderId="28" xfId="0" applyFont="1" applyBorder="1"/>
    <xf numFmtId="164" fontId="6" fillId="0" borderId="28" xfId="0" applyNumberFormat="1" applyFont="1" applyBorder="1"/>
    <xf numFmtId="164" fontId="6" fillId="0" borderId="29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H1" workbookViewId="0">
      <selection activeCell="R3" sqref="R3"/>
    </sheetView>
  </sheetViews>
  <sheetFormatPr defaultColWidth="10.83203125" defaultRowHeight="13" x14ac:dyDescent="0.3"/>
  <cols>
    <col min="1" max="1" width="23.5" style="5" bestFit="1" customWidth="1"/>
    <col min="2" max="5" width="10.83203125" style="5"/>
    <col min="6" max="6" width="11.83203125" style="5" bestFit="1" customWidth="1"/>
    <col min="7" max="11" width="10.83203125" style="5"/>
    <col min="12" max="12" width="11.6640625" style="5" bestFit="1" customWidth="1"/>
    <col min="13" max="13" width="10.83203125" style="5"/>
    <col min="14" max="14" width="11.83203125" style="5" bestFit="1" customWidth="1"/>
    <col min="15" max="17" width="10.83203125" style="5"/>
    <col min="18" max="18" width="16.5" style="48" customWidth="1"/>
    <col min="19" max="16384" width="10.83203125" style="5"/>
  </cols>
  <sheetData>
    <row r="1" spans="1:18" ht="14" thickBot="1" x14ac:dyDescent="0.35">
      <c r="A1" s="1"/>
      <c r="B1" s="33" t="s">
        <v>0</v>
      </c>
      <c r="C1" s="34"/>
      <c r="D1" s="34"/>
      <c r="E1" s="34"/>
      <c r="F1" s="34"/>
      <c r="G1" s="35"/>
      <c r="H1" s="3"/>
      <c r="I1" s="2"/>
      <c r="J1" s="36" t="s">
        <v>1</v>
      </c>
      <c r="K1" s="36"/>
      <c r="L1" s="36"/>
      <c r="M1" s="36"/>
      <c r="N1" s="36"/>
      <c r="O1" s="37"/>
      <c r="P1" s="4"/>
      <c r="Q1" s="2"/>
    </row>
    <row r="2" spans="1:18" ht="65.5" thickBot="1" x14ac:dyDescent="0.35">
      <c r="A2" s="1"/>
      <c r="B2" s="6" t="s">
        <v>2</v>
      </c>
      <c r="C2" s="7" t="s">
        <v>3</v>
      </c>
      <c r="D2" s="7" t="s">
        <v>13</v>
      </c>
      <c r="E2" s="7" t="s">
        <v>4</v>
      </c>
      <c r="F2" s="7" t="s">
        <v>14</v>
      </c>
      <c r="G2" s="7" t="s">
        <v>5</v>
      </c>
      <c r="H2" s="41" t="s">
        <v>15</v>
      </c>
      <c r="I2" s="49" t="s">
        <v>17</v>
      </c>
      <c r="J2" s="8" t="s">
        <v>2</v>
      </c>
      <c r="K2" s="8" t="s">
        <v>3</v>
      </c>
      <c r="L2" s="9" t="s">
        <v>13</v>
      </c>
      <c r="M2" s="8" t="s">
        <v>4</v>
      </c>
      <c r="N2" s="9" t="s">
        <v>14</v>
      </c>
      <c r="O2" s="10" t="s">
        <v>5</v>
      </c>
      <c r="P2" s="11" t="s">
        <v>15</v>
      </c>
      <c r="Q2" s="50" t="s">
        <v>17</v>
      </c>
      <c r="R2" s="54" t="s">
        <v>18</v>
      </c>
    </row>
    <row r="3" spans="1:18" ht="14" thickBot="1" x14ac:dyDescent="0.35">
      <c r="A3" s="1"/>
      <c r="B3" s="12"/>
      <c r="C3" s="13"/>
      <c r="D3" s="14">
        <v>120000</v>
      </c>
      <c r="E3" s="13"/>
      <c r="F3" s="14">
        <v>1332883</v>
      </c>
      <c r="G3" s="13"/>
      <c r="H3" s="42">
        <v>224002</v>
      </c>
      <c r="I3" s="45"/>
      <c r="J3" s="15"/>
      <c r="K3" s="7"/>
      <c r="L3" s="16">
        <v>120000</v>
      </c>
      <c r="M3" s="7"/>
      <c r="N3" s="16">
        <v>1332883</v>
      </c>
      <c r="O3" s="7"/>
      <c r="P3" s="17">
        <v>224002</v>
      </c>
      <c r="Q3" s="51"/>
      <c r="R3" s="55"/>
    </row>
    <row r="4" spans="1:18" ht="13.5" x14ac:dyDescent="0.3">
      <c r="A4" s="18" t="s">
        <v>6</v>
      </c>
      <c r="B4" s="38">
        <v>14</v>
      </c>
      <c r="C4" s="39">
        <v>2</v>
      </c>
      <c r="D4" s="40">
        <f>C4*D3</f>
        <v>240000</v>
      </c>
      <c r="E4" s="39">
        <v>2</v>
      </c>
      <c r="F4" s="40">
        <f>E4*F3</f>
        <v>2665766</v>
      </c>
      <c r="G4" s="39">
        <v>2</v>
      </c>
      <c r="H4" s="43">
        <f>G4*H3</f>
        <v>448004</v>
      </c>
      <c r="I4" s="46">
        <f>D4+F4+H4</f>
        <v>3353770</v>
      </c>
      <c r="J4" s="23">
        <v>12</v>
      </c>
      <c r="K4" s="20">
        <v>0</v>
      </c>
      <c r="L4" s="21">
        <f>K4*L3</f>
        <v>0</v>
      </c>
      <c r="M4" s="20">
        <v>5</v>
      </c>
      <c r="N4" s="21">
        <f>M4*N3</f>
        <v>6664415</v>
      </c>
      <c r="O4" s="20">
        <v>3</v>
      </c>
      <c r="P4" s="22">
        <f>O4*P3</f>
        <v>672006</v>
      </c>
      <c r="Q4" s="52">
        <f>L4+N4+P4</f>
        <v>7336421</v>
      </c>
      <c r="R4" s="56">
        <f>Q4-I4</f>
        <v>3982651</v>
      </c>
    </row>
    <row r="5" spans="1:18" ht="13.5" x14ac:dyDescent="0.3">
      <c r="A5" s="24" t="s">
        <v>7</v>
      </c>
      <c r="B5" s="19">
        <v>17</v>
      </c>
      <c r="C5" s="20">
        <v>2</v>
      </c>
      <c r="D5" s="21">
        <f>C5*D3</f>
        <v>240000</v>
      </c>
      <c r="E5" s="20">
        <v>4</v>
      </c>
      <c r="F5" s="21">
        <f>E5*F3</f>
        <v>5331532</v>
      </c>
      <c r="G5" s="20">
        <v>5</v>
      </c>
      <c r="H5" s="43">
        <f>G5*H3</f>
        <v>1120010</v>
      </c>
      <c r="I5" s="46">
        <f t="shared" ref="I5:I10" si="0">D5+F5+H5</f>
        <v>6691542</v>
      </c>
      <c r="J5" s="23">
        <v>14</v>
      </c>
      <c r="K5" s="20">
        <v>0</v>
      </c>
      <c r="L5" s="21">
        <f>K5*L3</f>
        <v>0</v>
      </c>
      <c r="M5" s="20">
        <v>8</v>
      </c>
      <c r="N5" s="21">
        <f>M5*N3</f>
        <v>10663064</v>
      </c>
      <c r="O5" s="20">
        <v>6</v>
      </c>
      <c r="P5" s="22">
        <f>O5*P3</f>
        <v>1344012</v>
      </c>
      <c r="Q5" s="52">
        <f t="shared" ref="Q5:Q10" si="1">L5+N5+P5</f>
        <v>12007076</v>
      </c>
      <c r="R5" s="56">
        <f t="shared" ref="R5:R10" si="2">Q5-I5</f>
        <v>5315534</v>
      </c>
    </row>
    <row r="6" spans="1:18" ht="13.5" x14ac:dyDescent="0.3">
      <c r="A6" s="24" t="s">
        <v>8</v>
      </c>
      <c r="B6" s="19">
        <v>13</v>
      </c>
      <c r="C6" s="20">
        <v>2</v>
      </c>
      <c r="D6" s="21">
        <f>C6*D3</f>
        <v>240000</v>
      </c>
      <c r="E6" s="20">
        <v>1</v>
      </c>
      <c r="F6" s="21">
        <f>E6*F3</f>
        <v>1332883</v>
      </c>
      <c r="G6" s="20">
        <v>2</v>
      </c>
      <c r="H6" s="43">
        <f>G6*H3</f>
        <v>448004</v>
      </c>
      <c r="I6" s="46">
        <f t="shared" si="0"/>
        <v>2020887</v>
      </c>
      <c r="J6" s="23">
        <v>12</v>
      </c>
      <c r="K6" s="20">
        <v>0</v>
      </c>
      <c r="L6" s="21">
        <f>K6*L3</f>
        <v>0</v>
      </c>
      <c r="M6" s="20">
        <v>2</v>
      </c>
      <c r="N6" s="21">
        <f>M6*N3</f>
        <v>2665766</v>
      </c>
      <c r="O6" s="20">
        <v>4</v>
      </c>
      <c r="P6" s="22">
        <f>O6*P3</f>
        <v>896008</v>
      </c>
      <c r="Q6" s="52">
        <f t="shared" si="1"/>
        <v>3561774</v>
      </c>
      <c r="R6" s="56">
        <f t="shared" si="2"/>
        <v>1540887</v>
      </c>
    </row>
    <row r="7" spans="1:18" ht="13.5" x14ac:dyDescent="0.3">
      <c r="A7" s="24" t="s">
        <v>9</v>
      </c>
      <c r="B7" s="19">
        <v>7</v>
      </c>
      <c r="C7" s="20">
        <v>1</v>
      </c>
      <c r="D7" s="21">
        <f>C7*D3</f>
        <v>120000</v>
      </c>
      <c r="E7" s="20">
        <v>0</v>
      </c>
      <c r="F7" s="21">
        <f>E7*F3</f>
        <v>0</v>
      </c>
      <c r="G7" s="20">
        <v>0</v>
      </c>
      <c r="H7" s="43">
        <f>G7*H3</f>
        <v>0</v>
      </c>
      <c r="I7" s="46">
        <f t="shared" si="0"/>
        <v>120000</v>
      </c>
      <c r="J7" s="23">
        <v>6</v>
      </c>
      <c r="K7" s="20">
        <v>0</v>
      </c>
      <c r="L7" s="21">
        <f>K7*L3</f>
        <v>0</v>
      </c>
      <c r="M7" s="20">
        <v>2</v>
      </c>
      <c r="N7" s="21">
        <f>M7*N3</f>
        <v>2665766</v>
      </c>
      <c r="O7" s="20">
        <v>0</v>
      </c>
      <c r="P7" s="22">
        <f>O7*P3</f>
        <v>0</v>
      </c>
      <c r="Q7" s="52">
        <f t="shared" si="1"/>
        <v>2665766</v>
      </c>
      <c r="R7" s="56">
        <f t="shared" si="2"/>
        <v>2545766</v>
      </c>
    </row>
    <row r="8" spans="1:18" ht="13.5" x14ac:dyDescent="0.3">
      <c r="A8" s="24" t="s">
        <v>10</v>
      </c>
      <c r="B8" s="19">
        <v>10</v>
      </c>
      <c r="C8" s="20">
        <v>2</v>
      </c>
      <c r="D8" s="21">
        <f>C8*D3</f>
        <v>240000</v>
      </c>
      <c r="E8" s="20">
        <v>4</v>
      </c>
      <c r="F8" s="21">
        <f>E8*F3</f>
        <v>5331532</v>
      </c>
      <c r="G8" s="20">
        <v>4</v>
      </c>
      <c r="H8" s="43">
        <f>G8*H3</f>
        <v>896008</v>
      </c>
      <c r="I8" s="46">
        <f t="shared" si="0"/>
        <v>6467540</v>
      </c>
      <c r="J8" s="23">
        <v>7</v>
      </c>
      <c r="K8" s="20">
        <v>3</v>
      </c>
      <c r="L8" s="21">
        <f>K8*L3</f>
        <v>360000</v>
      </c>
      <c r="M8" s="20">
        <v>5</v>
      </c>
      <c r="N8" s="21">
        <f>M8*N3</f>
        <v>6664415</v>
      </c>
      <c r="O8" s="20">
        <v>5</v>
      </c>
      <c r="P8" s="22">
        <f>O8*P3</f>
        <v>1120010</v>
      </c>
      <c r="Q8" s="52">
        <f t="shared" si="1"/>
        <v>8144425</v>
      </c>
      <c r="R8" s="56">
        <f t="shared" si="2"/>
        <v>1676885</v>
      </c>
    </row>
    <row r="9" spans="1:18" ht="14" thickBot="1" x14ac:dyDescent="0.35">
      <c r="A9" s="25" t="s">
        <v>11</v>
      </c>
      <c r="B9" s="19">
        <v>34</v>
      </c>
      <c r="C9" s="20">
        <v>2</v>
      </c>
      <c r="D9" s="21">
        <f>C9*D3</f>
        <v>240000</v>
      </c>
      <c r="E9" s="20">
        <v>6</v>
      </c>
      <c r="F9" s="21">
        <f>E9*F3</f>
        <v>7997298</v>
      </c>
      <c r="G9" s="20">
        <v>12</v>
      </c>
      <c r="H9" s="43">
        <f>G9*H3</f>
        <v>2688024</v>
      </c>
      <c r="I9" s="46">
        <f t="shared" si="0"/>
        <v>10925322</v>
      </c>
      <c r="J9" s="23">
        <v>32</v>
      </c>
      <c r="K9" s="20">
        <v>0</v>
      </c>
      <c r="L9" s="21">
        <f>K9*L3</f>
        <v>0</v>
      </c>
      <c r="M9" s="20">
        <v>12</v>
      </c>
      <c r="N9" s="21">
        <f>M9*N3</f>
        <v>15994596</v>
      </c>
      <c r="O9" s="20">
        <v>10</v>
      </c>
      <c r="P9" s="22">
        <f>O9*P3</f>
        <v>2240020</v>
      </c>
      <c r="Q9" s="52">
        <f t="shared" si="1"/>
        <v>18234616</v>
      </c>
      <c r="R9" s="56">
        <f t="shared" si="2"/>
        <v>7309294</v>
      </c>
    </row>
    <row r="10" spans="1:18" ht="14" thickBot="1" x14ac:dyDescent="0.35">
      <c r="B10" s="26"/>
      <c r="C10" s="27"/>
      <c r="D10" s="28">
        <f>SUM(D3:D9)</f>
        <v>1440000</v>
      </c>
      <c r="E10" s="29"/>
      <c r="F10" s="28">
        <f t="shared" ref="F10:H10" si="3">SUM(F3:F9)</f>
        <v>23991894</v>
      </c>
      <c r="G10" s="29"/>
      <c r="H10" s="44">
        <f t="shared" si="3"/>
        <v>5824052</v>
      </c>
      <c r="I10" s="47">
        <f t="shared" si="0"/>
        <v>31255946</v>
      </c>
      <c r="J10" s="31"/>
      <c r="K10" s="29"/>
      <c r="L10" s="28">
        <f t="shared" ref="L10" si="4">SUM(L3:L9)</f>
        <v>480000</v>
      </c>
      <c r="M10" s="29"/>
      <c r="N10" s="28">
        <f t="shared" ref="N10" si="5">SUM(N3:N9)</f>
        <v>46650905</v>
      </c>
      <c r="O10" s="29"/>
      <c r="P10" s="30">
        <f t="shared" ref="P10" si="6">SUM(P3:P9)</f>
        <v>6496058</v>
      </c>
      <c r="Q10" s="53">
        <f t="shared" si="1"/>
        <v>53626963</v>
      </c>
      <c r="R10" s="57">
        <f t="shared" si="2"/>
        <v>22371017</v>
      </c>
    </row>
    <row r="12" spans="1:18" x14ac:dyDescent="0.3">
      <c r="G12" s="5" t="s">
        <v>12</v>
      </c>
      <c r="H12" s="32">
        <f>D10+F10+H10</f>
        <v>31255946</v>
      </c>
      <c r="I12" s="32"/>
      <c r="O12" s="5" t="s">
        <v>12</v>
      </c>
      <c r="P12" s="32">
        <f>L10+N10+P10</f>
        <v>53626963</v>
      </c>
      <c r="Q12" s="32"/>
    </row>
    <row r="14" spans="1:18" x14ac:dyDescent="0.3">
      <c r="O14" s="5" t="s">
        <v>16</v>
      </c>
      <c r="P14" s="32">
        <f>P12-H12</f>
        <v>22371017</v>
      </c>
    </row>
  </sheetData>
  <mergeCells count="2">
    <mergeCell ref="B1:G1"/>
    <mergeCell ref="J1:O1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2020-12-07T06:35:35Z</dcterms:created>
  <dcterms:modified xsi:type="dcterms:W3CDTF">2020-12-08T09:20:29Z</dcterms:modified>
</cp:coreProperties>
</file>