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\backerj\nCoV\ContactAnalysis\data\"/>
    </mc:Choice>
  </mc:AlternateContent>
  <xr:revisionPtr revIDLastSave="0" documentId="13_ncr:1_{D00CA884-9932-4D96-ADF9-A3328925E9FD}" xr6:coauthVersionLast="41" xr6:coauthVersionMax="41" xr10:uidLastSave="{00000000-0000-0000-0000-000000000000}"/>
  <bookViews>
    <workbookView xWindow="31965" yWindow="1305" windowWidth="21600" windowHeight="11385" xr2:uid="{00000000-000D-0000-FFFF-FFFF00000000}"/>
  </bookViews>
  <sheets>
    <sheet name="MeasureInputs_12mrt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6" i="1" l="1"/>
  <c r="V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U67" i="1"/>
  <c r="AT67" i="1"/>
  <c r="AS67" i="1"/>
  <c r="AR67" i="1"/>
  <c r="AQ67" i="1"/>
  <c r="AP67" i="1"/>
  <c r="AO67" i="1"/>
  <c r="AN67" i="1"/>
  <c r="T67" i="1"/>
  <c r="S67" i="1"/>
  <c r="R67" i="1"/>
  <c r="Q67" i="1"/>
  <c r="P67" i="1"/>
  <c r="O67" i="1"/>
  <c r="N67" i="1"/>
  <c r="M67" i="1"/>
  <c r="K67" i="1"/>
  <c r="J67" i="1"/>
  <c r="I67" i="1"/>
  <c r="H67" i="1"/>
  <c r="G67" i="1"/>
  <c r="F67" i="1"/>
  <c r="E67" i="1"/>
  <c r="D67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U66" i="1"/>
  <c r="AT66" i="1"/>
  <c r="AS66" i="1"/>
  <c r="AR66" i="1"/>
  <c r="AQ66" i="1"/>
  <c r="AP66" i="1"/>
  <c r="AO66" i="1"/>
  <c r="AN66" i="1"/>
  <c r="T66" i="1"/>
  <c r="S66" i="1"/>
  <c r="R66" i="1"/>
  <c r="Q66" i="1"/>
  <c r="P66" i="1"/>
  <c r="O66" i="1"/>
  <c r="N66" i="1"/>
  <c r="M66" i="1"/>
  <c r="K66" i="1"/>
  <c r="J66" i="1"/>
  <c r="I66" i="1"/>
  <c r="H66" i="1"/>
  <c r="G66" i="1"/>
  <c r="F66" i="1"/>
  <c r="E66" i="1"/>
  <c r="D66" i="1"/>
  <c r="AY65" i="1" l="1"/>
  <c r="AZ65" i="1"/>
  <c r="BA65" i="1"/>
  <c r="BB65" i="1"/>
  <c r="BC65" i="1"/>
  <c r="BD65" i="1"/>
  <c r="AX65" i="1"/>
  <c r="AW65" i="1"/>
  <c r="AT65" i="1"/>
  <c r="AU65" i="1"/>
  <c r="BM65" i="1"/>
  <c r="BL65" i="1"/>
  <c r="BK65" i="1"/>
  <c r="BJ65" i="1"/>
  <c r="BI65" i="1"/>
  <c r="BH65" i="1"/>
  <c r="BG65" i="1"/>
  <c r="BF65" i="1"/>
  <c r="BE65" i="1"/>
  <c r="AS65" i="1"/>
  <c r="AR65" i="1"/>
  <c r="AQ65" i="1"/>
  <c r="AP65" i="1"/>
  <c r="AO65" i="1"/>
  <c r="AN65" i="1"/>
  <c r="V65" i="1"/>
  <c r="T65" i="1"/>
  <c r="S65" i="1"/>
  <c r="R65" i="1"/>
  <c r="Q65" i="1"/>
  <c r="P65" i="1"/>
  <c r="O65" i="1"/>
  <c r="N65" i="1"/>
  <c r="M65" i="1"/>
  <c r="K65" i="1"/>
  <c r="J65" i="1"/>
  <c r="I65" i="1"/>
  <c r="H65" i="1"/>
  <c r="G65" i="1"/>
  <c r="F65" i="1"/>
  <c r="E65" i="1"/>
  <c r="D65" i="1"/>
  <c r="AY64" i="1"/>
  <c r="AZ64" i="1"/>
  <c r="BA64" i="1"/>
  <c r="BB64" i="1"/>
  <c r="AX64" i="1"/>
  <c r="AW64" i="1"/>
  <c r="AS64" i="1"/>
  <c r="AP64" i="1"/>
  <c r="AQ64" i="1"/>
  <c r="AR64" i="1"/>
  <c r="AO64" i="1"/>
  <c r="AN64" i="1"/>
  <c r="V64" i="1"/>
  <c r="O64" i="1"/>
  <c r="P64" i="1"/>
  <c r="Q64" i="1"/>
  <c r="R64" i="1"/>
  <c r="S64" i="1"/>
  <c r="T64" i="1"/>
  <c r="N64" i="1"/>
  <c r="M64" i="1"/>
  <c r="F64" i="1"/>
  <c r="G64" i="1"/>
  <c r="H64" i="1"/>
  <c r="I64" i="1"/>
  <c r="J64" i="1"/>
  <c r="K64" i="1"/>
  <c r="E64" i="1"/>
  <c r="D64" i="1"/>
  <c r="BM64" i="1"/>
  <c r="BL64" i="1"/>
  <c r="BK64" i="1"/>
  <c r="BJ64" i="1"/>
  <c r="BI64" i="1"/>
  <c r="BH64" i="1"/>
  <c r="BG64" i="1"/>
  <c r="BF64" i="1"/>
  <c r="BE64" i="1"/>
  <c r="BD64" i="1"/>
  <c r="BC64" i="1"/>
  <c r="AU64" i="1"/>
  <c r="AT64" i="1"/>
  <c r="AY63" i="1" l="1"/>
  <c r="AZ63" i="1"/>
  <c r="BA63" i="1"/>
  <c r="BB63" i="1"/>
  <c r="BC63" i="1"/>
  <c r="BD63" i="1"/>
  <c r="AX63" i="1"/>
  <c r="AW63" i="1"/>
  <c r="AP63" i="1"/>
  <c r="AQ63" i="1"/>
  <c r="AR63" i="1"/>
  <c r="AS63" i="1"/>
  <c r="AT63" i="1"/>
  <c r="AU63" i="1"/>
  <c r="AO63" i="1"/>
  <c r="AN63" i="1"/>
  <c r="O63" i="1"/>
  <c r="P63" i="1"/>
  <c r="Q63" i="1"/>
  <c r="R63" i="1"/>
  <c r="S63" i="1"/>
  <c r="T63" i="1"/>
  <c r="N63" i="1"/>
  <c r="M63" i="1"/>
  <c r="F63" i="1"/>
  <c r="G63" i="1"/>
  <c r="H63" i="1"/>
  <c r="I63" i="1"/>
  <c r="J63" i="1"/>
  <c r="K63" i="1"/>
  <c r="E63" i="1"/>
  <c r="D63" i="1"/>
  <c r="BM63" i="1"/>
  <c r="BL63" i="1"/>
  <c r="BK63" i="1"/>
  <c r="BJ63" i="1"/>
  <c r="BI63" i="1"/>
  <c r="BH63" i="1"/>
  <c r="BG63" i="1"/>
  <c r="BF63" i="1"/>
  <c r="BE63" i="1"/>
  <c r="V63" i="1"/>
  <c r="AP62" i="1"/>
  <c r="AQ62" i="1"/>
  <c r="AR62" i="1"/>
  <c r="AS62" i="1"/>
  <c r="AT62" i="1"/>
  <c r="AU62" i="1"/>
  <c r="AO62" i="1"/>
  <c r="AN62" i="1"/>
  <c r="O62" i="1"/>
  <c r="P62" i="1"/>
  <c r="Q62" i="1"/>
  <c r="R62" i="1"/>
  <c r="S62" i="1"/>
  <c r="T62" i="1"/>
  <c r="N62" i="1"/>
  <c r="M62" i="1"/>
  <c r="F62" i="1"/>
  <c r="G62" i="1"/>
  <c r="H62" i="1"/>
  <c r="I62" i="1"/>
  <c r="J62" i="1"/>
  <c r="K62" i="1"/>
  <c r="E62" i="1"/>
  <c r="D62" i="1"/>
  <c r="BM62" i="1"/>
  <c r="BL62" i="1"/>
  <c r="BK62" i="1"/>
  <c r="BJ62" i="1"/>
  <c r="BI62" i="1"/>
  <c r="BH62" i="1"/>
  <c r="BG62" i="1"/>
  <c r="BF62" i="1"/>
  <c r="BE62" i="1"/>
  <c r="AW62" i="1"/>
  <c r="V62" i="1"/>
  <c r="BM60" i="1" l="1"/>
  <c r="BL60" i="1"/>
  <c r="BK60" i="1"/>
  <c r="BJ60" i="1"/>
  <c r="BI60" i="1"/>
  <c r="BH60" i="1"/>
  <c r="BG60" i="1"/>
  <c r="BF60" i="1"/>
  <c r="BE60" i="1"/>
  <c r="AW60" i="1"/>
  <c r="V60" i="1"/>
  <c r="M60" i="1"/>
  <c r="K60" i="1"/>
  <c r="J60" i="1"/>
  <c r="I60" i="1"/>
  <c r="H60" i="1"/>
  <c r="G60" i="1"/>
  <c r="F60" i="1"/>
  <c r="E60" i="1"/>
  <c r="D60" i="1"/>
  <c r="AX61" i="1" l="1"/>
  <c r="E61" i="1"/>
  <c r="BM61" i="1"/>
  <c r="BL61" i="1"/>
  <c r="BK61" i="1"/>
  <c r="BJ61" i="1"/>
  <c r="BI61" i="1"/>
  <c r="BH61" i="1"/>
  <c r="BG61" i="1"/>
  <c r="BF61" i="1"/>
  <c r="BE61" i="1"/>
  <c r="V61" i="1"/>
  <c r="M61" i="1"/>
  <c r="K61" i="1"/>
  <c r="J61" i="1"/>
  <c r="I61" i="1"/>
  <c r="H61" i="1"/>
  <c r="G61" i="1"/>
  <c r="F61" i="1"/>
  <c r="D61" i="1"/>
  <c r="V59" i="1"/>
  <c r="D59" i="1"/>
  <c r="BM58" i="1"/>
  <c r="BL58" i="1"/>
  <c r="BK58" i="1"/>
  <c r="BJ58" i="1"/>
  <c r="BI58" i="1"/>
  <c r="BH58" i="1"/>
  <c r="BG58" i="1"/>
  <c r="BF58" i="1"/>
  <c r="BE58" i="1"/>
  <c r="K58" i="1"/>
  <c r="J58" i="1"/>
  <c r="I58" i="1"/>
  <c r="H58" i="1"/>
  <c r="G58" i="1"/>
  <c r="F58" i="1"/>
  <c r="E58" i="1"/>
  <c r="D58" i="1"/>
  <c r="M59" i="1"/>
  <c r="BM59" i="1"/>
  <c r="BL59" i="1"/>
  <c r="BK59" i="1"/>
  <c r="BJ59" i="1"/>
  <c r="BI59" i="1"/>
  <c r="BH59" i="1"/>
  <c r="BG59" i="1"/>
  <c r="BF59" i="1"/>
  <c r="BE59" i="1"/>
  <c r="K59" i="1"/>
  <c r="J59" i="1"/>
  <c r="I59" i="1"/>
  <c r="H59" i="1"/>
  <c r="G59" i="1"/>
  <c r="F59" i="1"/>
  <c r="E59" i="1"/>
  <c r="BM57" i="1" l="1"/>
  <c r="BL57" i="1"/>
  <c r="BK57" i="1"/>
  <c r="BJ57" i="1"/>
  <c r="BI57" i="1"/>
  <c r="BH57" i="1"/>
  <c r="BG57" i="1"/>
  <c r="BF57" i="1"/>
  <c r="BE57" i="1"/>
  <c r="K57" i="1"/>
  <c r="J57" i="1"/>
  <c r="I57" i="1"/>
  <c r="H57" i="1"/>
  <c r="G57" i="1"/>
  <c r="F57" i="1"/>
  <c r="E57" i="1"/>
  <c r="D57" i="1"/>
  <c r="C57" i="1"/>
  <c r="D56" i="1"/>
  <c r="E56" i="1"/>
  <c r="F56" i="1"/>
  <c r="G56" i="1"/>
  <c r="H56" i="1"/>
  <c r="I56" i="1"/>
  <c r="J56" i="1"/>
  <c r="K56" i="1"/>
  <c r="C56" i="1"/>
  <c r="BM56" i="1"/>
  <c r="BL56" i="1"/>
  <c r="BK56" i="1"/>
  <c r="BJ56" i="1"/>
  <c r="BI56" i="1"/>
  <c r="BH56" i="1"/>
  <c r="BG56" i="1"/>
  <c r="BF56" i="1"/>
  <c r="BE56" i="1"/>
  <c r="BM55" i="1" l="1"/>
  <c r="BL55" i="1"/>
  <c r="BK55" i="1"/>
  <c r="BJ55" i="1"/>
  <c r="BI55" i="1"/>
  <c r="BH55" i="1"/>
  <c r="BG55" i="1"/>
  <c r="BF55" i="1"/>
  <c r="BE55" i="1"/>
  <c r="K55" i="1"/>
  <c r="J55" i="1"/>
  <c r="I55" i="1"/>
  <c r="H55" i="1"/>
  <c r="G55" i="1"/>
  <c r="F55" i="1"/>
  <c r="E55" i="1"/>
  <c r="D55" i="1"/>
  <c r="C55" i="1"/>
  <c r="BM54" i="1"/>
  <c r="BL54" i="1"/>
  <c r="BK54" i="1"/>
  <c r="BJ54" i="1"/>
  <c r="BI54" i="1"/>
  <c r="BH54" i="1"/>
  <c r="BG54" i="1"/>
  <c r="BF54" i="1"/>
  <c r="BE54" i="1"/>
  <c r="K54" i="1"/>
  <c r="J54" i="1"/>
  <c r="I54" i="1"/>
  <c r="H54" i="1"/>
  <c r="G54" i="1"/>
  <c r="F54" i="1"/>
  <c r="E54" i="1"/>
  <c r="D54" i="1"/>
  <c r="C54" i="1"/>
  <c r="D52" i="1" l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C53" i="1"/>
  <c r="C52" i="1"/>
  <c r="BM53" i="1"/>
  <c r="BL53" i="1"/>
  <c r="BK53" i="1"/>
  <c r="BJ53" i="1"/>
  <c r="BI53" i="1"/>
  <c r="BH53" i="1"/>
  <c r="BG53" i="1"/>
  <c r="BF53" i="1"/>
  <c r="BE53" i="1"/>
  <c r="BM52" i="1"/>
  <c r="BL52" i="1"/>
  <c r="BK52" i="1"/>
  <c r="BJ52" i="1"/>
  <c r="BI52" i="1"/>
  <c r="BH52" i="1"/>
  <c r="BG52" i="1"/>
  <c r="BF52" i="1"/>
  <c r="BE52" i="1"/>
  <c r="BF43" i="1" l="1"/>
  <c r="BG43" i="1"/>
  <c r="BH43" i="1"/>
  <c r="BI43" i="1"/>
  <c r="BJ43" i="1"/>
  <c r="BK43" i="1"/>
  <c r="BL43" i="1"/>
  <c r="BM43" i="1"/>
  <c r="BE43" i="1"/>
  <c r="BD43" i="1"/>
  <c r="BC43" i="1"/>
  <c r="BB43" i="1"/>
  <c r="BA43" i="1"/>
  <c r="AZ43" i="1"/>
  <c r="AY43" i="1"/>
  <c r="AX43" i="1"/>
  <c r="AW43" i="1"/>
  <c r="AV43" i="1"/>
  <c r="T43" i="1"/>
  <c r="S43" i="1"/>
  <c r="R43" i="1"/>
  <c r="Q43" i="1"/>
  <c r="P43" i="1"/>
  <c r="O43" i="1"/>
  <c r="N43" i="1"/>
  <c r="M43" i="1"/>
  <c r="L43" i="1"/>
  <c r="BF39" i="1" l="1"/>
  <c r="BG39" i="1"/>
  <c r="BH39" i="1"/>
  <c r="BI39" i="1"/>
  <c r="BJ39" i="1"/>
  <c r="BK39" i="1"/>
  <c r="BL39" i="1"/>
  <c r="BM39" i="1"/>
  <c r="BF40" i="1"/>
  <c r="BG40" i="1"/>
  <c r="BH40" i="1"/>
  <c r="BI40" i="1"/>
  <c r="BJ40" i="1"/>
  <c r="BK40" i="1"/>
  <c r="BL40" i="1"/>
  <c r="BM40" i="1"/>
  <c r="BF41" i="1"/>
  <c r="BG41" i="1"/>
  <c r="BH41" i="1"/>
  <c r="BI41" i="1"/>
  <c r="BJ41" i="1"/>
  <c r="BK41" i="1"/>
  <c r="BL41" i="1"/>
  <c r="BM41" i="1"/>
  <c r="BF42" i="1"/>
  <c r="BF46" i="1" s="1"/>
  <c r="BG42" i="1"/>
  <c r="BH42" i="1"/>
  <c r="BI42" i="1"/>
  <c r="BJ42" i="1"/>
  <c r="BK42" i="1"/>
  <c r="BL42" i="1"/>
  <c r="BM42" i="1"/>
  <c r="BE40" i="1"/>
  <c r="BE41" i="1"/>
  <c r="BE42" i="1"/>
  <c r="BE46" i="1" s="1"/>
  <c r="BE39" i="1"/>
  <c r="AN51" i="1"/>
  <c r="AO51" i="1"/>
  <c r="AP51" i="1"/>
  <c r="AQ51" i="1"/>
  <c r="AR51" i="1"/>
  <c r="AS51" i="1"/>
  <c r="AT51" i="1"/>
  <c r="AU51" i="1"/>
  <c r="AM51" i="1"/>
  <c r="AD51" i="1"/>
  <c r="AE51" i="1"/>
  <c r="AF51" i="1"/>
  <c r="AG51" i="1"/>
  <c r="AH51" i="1"/>
  <c r="AI51" i="1"/>
  <c r="AJ51" i="1"/>
  <c r="AK51" i="1"/>
  <c r="AL51" i="1"/>
  <c r="D51" i="1"/>
  <c r="E51" i="1"/>
  <c r="F51" i="1"/>
  <c r="G51" i="1"/>
  <c r="H51" i="1"/>
  <c r="I51" i="1"/>
  <c r="J51" i="1"/>
  <c r="K51" i="1"/>
  <c r="C51" i="1"/>
  <c r="AV50" i="1"/>
  <c r="AW50" i="1"/>
  <c r="AX50" i="1"/>
  <c r="AY50" i="1"/>
  <c r="AZ50" i="1"/>
  <c r="BA50" i="1"/>
  <c r="BB50" i="1"/>
  <c r="BC50" i="1"/>
  <c r="BD50" i="1"/>
  <c r="AN50" i="1"/>
  <c r="AO50" i="1"/>
  <c r="AP50" i="1"/>
  <c r="AQ50" i="1"/>
  <c r="AR50" i="1"/>
  <c r="AS50" i="1"/>
  <c r="AT50" i="1"/>
  <c r="AU50" i="1"/>
  <c r="AM50" i="1"/>
  <c r="AE50" i="1"/>
  <c r="AF50" i="1"/>
  <c r="AG50" i="1"/>
  <c r="AH50" i="1"/>
  <c r="AI50" i="1"/>
  <c r="AJ50" i="1"/>
  <c r="AK50" i="1"/>
  <c r="AL50" i="1"/>
  <c r="AD50" i="1"/>
  <c r="AL49" i="1"/>
  <c r="AK49" i="1"/>
  <c r="M50" i="1"/>
  <c r="N50" i="1"/>
  <c r="O50" i="1"/>
  <c r="P50" i="1"/>
  <c r="Q50" i="1"/>
  <c r="R50" i="1"/>
  <c r="S50" i="1"/>
  <c r="T50" i="1"/>
  <c r="L50" i="1"/>
  <c r="BD49" i="1"/>
  <c r="BC49" i="1"/>
  <c r="AU49" i="1"/>
  <c r="AT49" i="1"/>
  <c r="T49" i="1"/>
  <c r="S49" i="1"/>
  <c r="BM47" i="1"/>
  <c r="BF47" i="1"/>
  <c r="BG47" i="1"/>
  <c r="BH47" i="1"/>
  <c r="BI47" i="1"/>
  <c r="BJ47" i="1"/>
  <c r="BK47" i="1"/>
  <c r="BL47" i="1"/>
  <c r="BF48" i="1"/>
  <c r="BG48" i="1"/>
  <c r="BH48" i="1"/>
  <c r="BI48" i="1"/>
  <c r="BJ48" i="1"/>
  <c r="BK48" i="1"/>
  <c r="BL48" i="1"/>
  <c r="BM48" i="1"/>
  <c r="BE48" i="1"/>
  <c r="BE47" i="1"/>
  <c r="AL46" i="1"/>
  <c r="AK46" i="1"/>
  <c r="AJ46" i="1"/>
  <c r="AI46" i="1"/>
  <c r="AH46" i="1"/>
  <c r="AG46" i="1"/>
  <c r="AF46" i="1"/>
  <c r="AE46" i="1"/>
  <c r="AD46" i="1"/>
  <c r="BD46" i="1"/>
  <c r="BC46" i="1"/>
  <c r="BC45" i="1"/>
  <c r="BD45" i="1"/>
  <c r="AU45" i="1"/>
  <c r="AT45" i="1"/>
  <c r="AN45" i="1"/>
  <c r="AO45" i="1"/>
  <c r="AP45" i="1"/>
  <c r="AQ45" i="1"/>
  <c r="AR45" i="1"/>
  <c r="AS45" i="1"/>
  <c r="AM45" i="1"/>
  <c r="AL45" i="1"/>
  <c r="AK45" i="1"/>
  <c r="AJ45" i="1"/>
  <c r="AI45" i="1"/>
  <c r="AH45" i="1"/>
  <c r="AG45" i="1"/>
  <c r="AF45" i="1"/>
  <c r="AE45" i="1"/>
  <c r="AD45" i="1"/>
  <c r="BM44" i="1"/>
  <c r="BM45" i="1" s="1"/>
  <c r="BL44" i="1"/>
  <c r="BH44" i="1"/>
  <c r="BH46" i="1" s="1"/>
  <c r="BI44" i="1"/>
  <c r="BI45" i="1" s="1"/>
  <c r="BJ44" i="1"/>
  <c r="BJ46" i="1" s="1"/>
  <c r="BK44" i="1"/>
  <c r="BK46" i="1" s="1"/>
  <c r="BG44" i="1"/>
  <c r="BD44" i="1"/>
  <c r="BC44" i="1"/>
  <c r="AU44" i="1"/>
  <c r="AT44" i="1"/>
  <c r="AE39" i="1"/>
  <c r="AF39" i="1"/>
  <c r="AG39" i="1"/>
  <c r="AH39" i="1"/>
  <c r="AI39" i="1"/>
  <c r="AJ39" i="1"/>
  <c r="AK39" i="1"/>
  <c r="AL39" i="1"/>
  <c r="AE40" i="1"/>
  <c r="AF40" i="1"/>
  <c r="AG40" i="1"/>
  <c r="AH40" i="1"/>
  <c r="AI40" i="1"/>
  <c r="AJ40" i="1"/>
  <c r="AK40" i="1"/>
  <c r="AL40" i="1"/>
  <c r="AE41" i="1"/>
  <c r="AF41" i="1"/>
  <c r="AG41" i="1"/>
  <c r="AH41" i="1"/>
  <c r="AI41" i="1"/>
  <c r="AJ41" i="1"/>
  <c r="AK41" i="1"/>
  <c r="AL41" i="1"/>
  <c r="R41" i="1"/>
  <c r="Q41" i="1"/>
  <c r="P41" i="1"/>
  <c r="O41" i="1"/>
  <c r="N41" i="1"/>
  <c r="C35" i="1"/>
  <c r="AD41" i="1"/>
  <c r="AD40" i="1"/>
  <c r="AD39" i="1"/>
  <c r="BL46" i="1" l="1"/>
  <c r="BG46" i="1"/>
  <c r="BM46" i="1"/>
  <c r="BH45" i="1"/>
  <c r="BI46" i="1"/>
  <c r="BE45" i="1"/>
  <c r="BL45" i="1"/>
  <c r="BK45" i="1"/>
  <c r="BG45" i="1"/>
  <c r="BJ45" i="1"/>
  <c r="BF45" i="1"/>
</calcChain>
</file>

<file path=xl/sharedStrings.xml><?xml version="1.0" encoding="utf-8"?>
<sst xmlns="http://schemas.openxmlformats.org/spreadsheetml/2006/main" count="160" uniqueCount="145">
  <si>
    <t>measureID</t>
  </si>
  <si>
    <t>measure</t>
  </si>
  <si>
    <t>Case finding, active monitoring, and isolation</t>
  </si>
  <si>
    <t>Contact tracing and isolation; quarantine</t>
  </si>
  <si>
    <t>Contact tracing and isolation; active monitoring</t>
  </si>
  <si>
    <t>Self-quarantine when at event or location of a known case</t>
  </si>
  <si>
    <t>Check temperature, self- quarantine when fever</t>
  </si>
  <si>
    <t>Check temperature, self- isolation when fever, household members in quarantine</t>
  </si>
  <si>
    <t>Self-isolation when having mild symptoms</t>
  </si>
  <si>
    <t>Self-isolation when having mild respriratory symptoms, household members in quarantine</t>
  </si>
  <si>
    <t>General hygiene measures</t>
  </si>
  <si>
    <t>Coughing in elbow</t>
  </si>
  <si>
    <t>Handwashing when arriving and leaving places</t>
  </si>
  <si>
    <t>Use paper handkerchiefs</t>
  </si>
  <si>
    <t>Home made masks</t>
  </si>
  <si>
    <t>Disinfect surfaces</t>
  </si>
  <si>
    <t>No handshake</t>
  </si>
  <si>
    <t>Keeping 2 m distance</t>
  </si>
  <si>
    <t>No meetings at work &gt;50</t>
  </si>
  <si>
    <t>No meetings at work &gt;10</t>
  </si>
  <si>
    <t>Limit social activities</t>
  </si>
  <si>
    <t>No visits to high-risk</t>
  </si>
  <si>
    <t>Closing church</t>
  </si>
  <si>
    <t>Closing restaurants and bars</t>
  </si>
  <si>
    <t>Closing sport clubs, fitness gym</t>
  </si>
  <si>
    <t>Shopping only when essential</t>
  </si>
  <si>
    <t>Closing daycare</t>
  </si>
  <si>
    <t>Closing primary schools</t>
  </si>
  <si>
    <t>Closing secondary schools</t>
  </si>
  <si>
    <t>Closing all schools</t>
  </si>
  <si>
    <t>Closing colleges and universities</t>
  </si>
  <si>
    <t>Work from home</t>
  </si>
  <si>
    <t>Work closure</t>
  </si>
  <si>
    <t>Have one person per household do groceries</t>
  </si>
  <si>
    <t>Shop once a week</t>
  </si>
  <si>
    <t>No nannies, babysitters</t>
  </si>
  <si>
    <t>No public transport</t>
  </si>
  <si>
    <t>No carpooling</t>
  </si>
  <si>
    <t>none</t>
  </si>
  <si>
    <t>D1</t>
  </si>
  <si>
    <t>D2</t>
  </si>
  <si>
    <t>D3</t>
  </si>
  <si>
    <t>Work from home + limit social (-50%)</t>
  </si>
  <si>
    <t>Work from home + limit social (-100%)</t>
  </si>
  <si>
    <t>Work from home + limit social (-100%) + school closure</t>
  </si>
  <si>
    <t>D4</t>
  </si>
  <si>
    <t>I_1</t>
  </si>
  <si>
    <t>I_2</t>
  </si>
  <si>
    <t>I_3</t>
  </si>
  <si>
    <t>I_4</t>
  </si>
  <si>
    <t>I_5</t>
  </si>
  <si>
    <t>I_6</t>
  </si>
  <si>
    <t>I_7</t>
  </si>
  <si>
    <t>I_8</t>
  </si>
  <si>
    <t>I_9</t>
  </si>
  <si>
    <t>H_1</t>
  </si>
  <si>
    <t>H_2</t>
  </si>
  <si>
    <t>H_3</t>
  </si>
  <si>
    <t>H_4</t>
  </si>
  <si>
    <t>H_5</t>
  </si>
  <si>
    <t>H_6</t>
  </si>
  <si>
    <t>H_7</t>
  </si>
  <si>
    <t>H_8</t>
  </si>
  <si>
    <t>H_9</t>
  </si>
  <si>
    <t>W_1</t>
  </si>
  <si>
    <t>W_2</t>
  </si>
  <si>
    <t>W_3</t>
  </si>
  <si>
    <t>W_4</t>
  </si>
  <si>
    <t>W_5</t>
  </si>
  <si>
    <t>W_6</t>
  </si>
  <si>
    <t>W_7</t>
  </si>
  <si>
    <t>W_8</t>
  </si>
  <si>
    <t>W_9</t>
  </si>
  <si>
    <t>S_1</t>
  </si>
  <si>
    <t>S_2</t>
  </si>
  <si>
    <t>S_3</t>
  </si>
  <si>
    <t>S_4</t>
  </si>
  <si>
    <t>S_5</t>
  </si>
  <si>
    <t>S_6</t>
  </si>
  <si>
    <t>S_7</t>
  </si>
  <si>
    <t>S_8</t>
  </si>
  <si>
    <t>S_9</t>
  </si>
  <si>
    <t>T_1</t>
  </si>
  <si>
    <t>T_2</t>
  </si>
  <si>
    <t>T_3</t>
  </si>
  <si>
    <t>T_4</t>
  </si>
  <si>
    <t>T_5</t>
  </si>
  <si>
    <t>T_6</t>
  </si>
  <si>
    <t>T_7</t>
  </si>
  <si>
    <t>T_8</t>
  </si>
  <si>
    <t>T_9</t>
  </si>
  <si>
    <t>L_1</t>
  </si>
  <si>
    <t>L_2</t>
  </si>
  <si>
    <t>L_3</t>
  </si>
  <si>
    <t>L_4</t>
  </si>
  <si>
    <t>L_5</t>
  </si>
  <si>
    <t>L_6</t>
  </si>
  <si>
    <t>L_7</t>
  </si>
  <si>
    <t>L_8</t>
  </si>
  <si>
    <t>L_9</t>
  </si>
  <si>
    <t>O_1</t>
  </si>
  <si>
    <t>O_2</t>
  </si>
  <si>
    <t>O_3</t>
  </si>
  <si>
    <t>O_4</t>
  </si>
  <si>
    <t>O_5</t>
  </si>
  <si>
    <t>O_6</t>
  </si>
  <si>
    <t>O_7</t>
  </si>
  <si>
    <t>O_8</t>
  </si>
  <si>
    <t>O_9</t>
  </si>
  <si>
    <t>E</t>
  </si>
  <si>
    <t>D1 + E</t>
  </si>
  <si>
    <t>Work from home + limit social (-50%) + SD70+</t>
  </si>
  <si>
    <t>SD70+ (E1 - E11)</t>
  </si>
  <si>
    <t>D2 + E</t>
  </si>
  <si>
    <t>Work from home + limit social (-100%) + SD70+</t>
  </si>
  <si>
    <t>UK_CI</t>
  </si>
  <si>
    <t>UK_CI_HQ</t>
  </si>
  <si>
    <t>UK_SDO</t>
  </si>
  <si>
    <t>UK_SD</t>
  </si>
  <si>
    <t>UK_PC</t>
  </si>
  <si>
    <t>UK Case isolation</t>
  </si>
  <si>
    <t>UK Case isolation + home quarantine</t>
  </si>
  <si>
    <t>UK Social distancing 70+</t>
  </si>
  <si>
    <t>UK Social distancing all</t>
  </si>
  <si>
    <t>UK School and university closure</t>
  </si>
  <si>
    <t>Lockdown</t>
  </si>
  <si>
    <t>D3praktijk</t>
  </si>
  <si>
    <t>D3 in practice</t>
  </si>
  <si>
    <t>D3praktijk_leisure70</t>
  </si>
  <si>
    <t>D3praktijk_leisure80</t>
  </si>
  <si>
    <t>D3praktijk_leisure80_plusprimschool</t>
  </si>
  <si>
    <t>D3praktijk_leisure70_plusprimschool</t>
  </si>
  <si>
    <t>P3like</t>
  </si>
  <si>
    <t>D3 to look like P3</t>
  </si>
  <si>
    <t>P3like_plusprimschool</t>
  </si>
  <si>
    <t>D3praktijk_withprimschool</t>
  </si>
  <si>
    <t>D3praktijk_withprimschool_pessimistic</t>
  </si>
  <si>
    <t>D3praktijk_withprimschool_pessimistic_withyouths</t>
  </si>
  <si>
    <t>D3praktijk_withprimschool_upto12</t>
  </si>
  <si>
    <t>Batch0</t>
  </si>
  <si>
    <t>Batch1</t>
  </si>
  <si>
    <t>Batch2</t>
  </si>
  <si>
    <t>Batch2+</t>
  </si>
  <si>
    <t>Batch2_summerholiday</t>
  </si>
  <si>
    <t>Batch2+_summerholiday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</si>
</sst>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67"/>
  <sheetViews>
    <sheetView tabSelected="1" workbookViewId="0">
      <pane xSplit="1" ySplit="1" topLeftCell="B54" activePane="bottomRight" state="frozen"/>
      <selection pane="topRight" activeCell="B1" sqref="B1"/>
      <selection pane="bottomLeft" activeCell="A2" sqref="A2"/>
      <selection pane="bottomRight" activeCell="A68" sqref="A68:XFD68"/>
    </sheetView>
  </sheetViews>
  <sheetFormatPr defaultRowHeight="15" x14ac:dyDescent="0.25"/>
  <cols>
    <col min="1" max="1" width="48" bestFit="1" customWidth="1"/>
    <col min="2" max="2" width="31" customWidth="1"/>
  </cols>
  <sheetData>
    <row r="1" spans="1:65" x14ac:dyDescent="0.25">
      <c r="A1" t="s">
        <v>0</v>
      </c>
      <c r="B1" t="s">
        <v>1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  <c r="W1" s="2" t="s">
        <v>75</v>
      </c>
      <c r="X1" s="2" t="s">
        <v>76</v>
      </c>
      <c r="Y1" s="2" t="s">
        <v>77</v>
      </c>
      <c r="Z1" s="2" t="s">
        <v>78</v>
      </c>
      <c r="AA1" s="2" t="s">
        <v>79</v>
      </c>
      <c r="AB1" s="2" t="s">
        <v>80</v>
      </c>
      <c r="AC1" s="2" t="s">
        <v>81</v>
      </c>
      <c r="AD1" s="2" t="s">
        <v>82</v>
      </c>
      <c r="AE1" s="2" t="s">
        <v>83</v>
      </c>
      <c r="AF1" s="2" t="s">
        <v>84</v>
      </c>
      <c r="AG1" s="2" t="s">
        <v>85</v>
      </c>
      <c r="AH1" s="2" t="s">
        <v>86</v>
      </c>
      <c r="AI1" s="2" t="s">
        <v>87</v>
      </c>
      <c r="AJ1" s="2" t="s">
        <v>88</v>
      </c>
      <c r="AK1" s="2" t="s">
        <v>89</v>
      </c>
      <c r="AL1" s="2" t="s">
        <v>90</v>
      </c>
      <c r="AM1" s="2" t="s">
        <v>91</v>
      </c>
      <c r="AN1" s="2" t="s">
        <v>92</v>
      </c>
      <c r="AO1" s="2" t="s">
        <v>93</v>
      </c>
      <c r="AP1" s="2" t="s">
        <v>94</v>
      </c>
      <c r="AQ1" s="2" t="s">
        <v>95</v>
      </c>
      <c r="AR1" s="2" t="s">
        <v>96</v>
      </c>
      <c r="AS1" s="2" t="s">
        <v>97</v>
      </c>
      <c r="AT1" s="2" t="s">
        <v>98</v>
      </c>
      <c r="AU1" s="2" t="s">
        <v>99</v>
      </c>
      <c r="AV1" s="2" t="s">
        <v>100</v>
      </c>
      <c r="AW1" s="2" t="s">
        <v>101</v>
      </c>
      <c r="AX1" s="2" t="s">
        <v>102</v>
      </c>
      <c r="AY1" s="2" t="s">
        <v>103</v>
      </c>
      <c r="AZ1" s="2" t="s">
        <v>104</v>
      </c>
      <c r="BA1" s="2" t="s">
        <v>105</v>
      </c>
      <c r="BB1" s="2" t="s">
        <v>106</v>
      </c>
      <c r="BC1" s="2" t="s">
        <v>107</v>
      </c>
      <c r="BD1" s="2" t="s">
        <v>108</v>
      </c>
      <c r="BE1" s="2" t="s">
        <v>46</v>
      </c>
      <c r="BF1" s="2" t="s">
        <v>47</v>
      </c>
      <c r="BG1" s="2" t="s">
        <v>48</v>
      </c>
      <c r="BH1" s="2" t="s">
        <v>49</v>
      </c>
      <c r="BI1" s="2" t="s">
        <v>50</v>
      </c>
      <c r="BJ1" s="2" t="s">
        <v>51</v>
      </c>
      <c r="BK1" s="2" t="s">
        <v>52</v>
      </c>
      <c r="BL1" s="2" t="s">
        <v>53</v>
      </c>
      <c r="BM1" s="2" t="s">
        <v>54</v>
      </c>
    </row>
    <row r="2" spans="1:65" x14ac:dyDescent="0.25">
      <c r="A2">
        <v>1</v>
      </c>
      <c r="B2" t="s">
        <v>2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0.84</v>
      </c>
      <c r="BF2">
        <v>0.84</v>
      </c>
      <c r="BG2">
        <v>0.84</v>
      </c>
      <c r="BH2">
        <v>0.84</v>
      </c>
      <c r="BI2">
        <v>0.84</v>
      </c>
      <c r="BJ2">
        <v>0.84</v>
      </c>
      <c r="BK2">
        <v>0.84</v>
      </c>
      <c r="BL2">
        <v>0.84</v>
      </c>
      <c r="BM2">
        <v>0.84</v>
      </c>
    </row>
    <row r="3" spans="1:65" x14ac:dyDescent="0.25">
      <c r="A3">
        <v>2</v>
      </c>
      <c r="B3" t="s">
        <v>3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0.49375000000000002</v>
      </c>
      <c r="BF3">
        <v>0.49375000000000002</v>
      </c>
      <c r="BG3">
        <v>0.49375000000000002</v>
      </c>
      <c r="BH3">
        <v>0.49375000000000002</v>
      </c>
      <c r="BI3">
        <v>0.49375000000000002</v>
      </c>
      <c r="BJ3">
        <v>0.49375000000000002</v>
      </c>
      <c r="BK3">
        <v>0.49375000000000002</v>
      </c>
      <c r="BL3">
        <v>0.49375000000000002</v>
      </c>
      <c r="BM3">
        <v>0.49375000000000002</v>
      </c>
    </row>
    <row r="4" spans="1:65" x14ac:dyDescent="0.25">
      <c r="A4">
        <v>3</v>
      </c>
      <c r="B4" t="s">
        <v>4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0.67</v>
      </c>
      <c r="BF4">
        <v>0.67</v>
      </c>
      <c r="BG4">
        <v>0.67</v>
      </c>
      <c r="BH4">
        <v>0.67</v>
      </c>
      <c r="BI4">
        <v>0.67</v>
      </c>
      <c r="BJ4">
        <v>0.67</v>
      </c>
      <c r="BK4">
        <v>0.67</v>
      </c>
      <c r="BL4">
        <v>0.67</v>
      </c>
      <c r="BM4">
        <v>0.67</v>
      </c>
    </row>
    <row r="5" spans="1:65" x14ac:dyDescent="0.25">
      <c r="A5">
        <v>4</v>
      </c>
      <c r="B5" t="s">
        <v>5</v>
      </c>
      <c r="C5">
        <v>1.1000000000000001</v>
      </c>
      <c r="D5">
        <v>1.1000000000000001</v>
      </c>
      <c r="E5">
        <v>1.1000000000000001</v>
      </c>
      <c r="F5">
        <v>1.1000000000000001</v>
      </c>
      <c r="G5">
        <v>1.1000000000000001</v>
      </c>
      <c r="H5">
        <v>1.1000000000000001</v>
      </c>
      <c r="I5">
        <v>1.1000000000000001</v>
      </c>
      <c r="J5">
        <v>1.1000000000000001</v>
      </c>
      <c r="K5">
        <v>1.1000000000000001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0.86750000000000005</v>
      </c>
      <c r="BF5">
        <v>0.86750000000000005</v>
      </c>
      <c r="BG5">
        <v>0.86750000000000005</v>
      </c>
      <c r="BH5">
        <v>0.86750000000000005</v>
      </c>
      <c r="BI5">
        <v>0.86750000000000005</v>
      </c>
      <c r="BJ5">
        <v>0.86750000000000005</v>
      </c>
      <c r="BK5">
        <v>0.86750000000000005</v>
      </c>
      <c r="BL5">
        <v>0.86750000000000005</v>
      </c>
      <c r="BM5">
        <v>0.86750000000000005</v>
      </c>
    </row>
    <row r="6" spans="1:65" x14ac:dyDescent="0.25">
      <c r="A6">
        <v>5</v>
      </c>
      <c r="B6" t="s">
        <v>6</v>
      </c>
      <c r="C6">
        <v>1.1000000000000001</v>
      </c>
      <c r="D6">
        <v>1.1000000000000001</v>
      </c>
      <c r="E6">
        <v>1.1000000000000001</v>
      </c>
      <c r="F6">
        <v>1.1000000000000001</v>
      </c>
      <c r="G6">
        <v>1.1000000000000001</v>
      </c>
      <c r="H6">
        <v>1.1000000000000001</v>
      </c>
      <c r="I6">
        <v>1.1000000000000001</v>
      </c>
      <c r="J6">
        <v>1.1000000000000001</v>
      </c>
      <c r="K6">
        <v>1.1000000000000001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0.875</v>
      </c>
      <c r="BF6">
        <v>0.875</v>
      </c>
      <c r="BG6">
        <v>0.875</v>
      </c>
      <c r="BH6">
        <v>0.875</v>
      </c>
      <c r="BI6">
        <v>0.875</v>
      </c>
      <c r="BJ6">
        <v>0.875</v>
      </c>
      <c r="BK6">
        <v>0.875</v>
      </c>
      <c r="BL6">
        <v>0.875</v>
      </c>
      <c r="BM6">
        <v>0.875</v>
      </c>
    </row>
    <row r="7" spans="1:65" x14ac:dyDescent="0.25">
      <c r="A7">
        <v>6</v>
      </c>
      <c r="B7" t="s">
        <v>7</v>
      </c>
      <c r="C7">
        <v>1.1000000000000001</v>
      </c>
      <c r="D7">
        <v>1.1000000000000001</v>
      </c>
      <c r="E7">
        <v>1.1000000000000001</v>
      </c>
      <c r="F7">
        <v>1.1000000000000001</v>
      </c>
      <c r="G7">
        <v>1.1000000000000001</v>
      </c>
      <c r="H7">
        <v>1.1000000000000001</v>
      </c>
      <c r="I7">
        <v>1.1000000000000001</v>
      </c>
      <c r="J7">
        <v>1.1000000000000001</v>
      </c>
      <c r="K7">
        <v>1.1000000000000001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0.75</v>
      </c>
      <c r="BF7">
        <v>0.75</v>
      </c>
      <c r="BG7">
        <v>0.75</v>
      </c>
      <c r="BH7">
        <v>0.75</v>
      </c>
      <c r="BI7">
        <v>0.75</v>
      </c>
      <c r="BJ7">
        <v>0.75</v>
      </c>
      <c r="BK7">
        <v>0.75</v>
      </c>
      <c r="BL7">
        <v>0.75</v>
      </c>
      <c r="BM7">
        <v>0.75</v>
      </c>
    </row>
    <row r="8" spans="1:65" x14ac:dyDescent="0.25">
      <c r="A8">
        <v>7</v>
      </c>
      <c r="B8" t="s">
        <v>8</v>
      </c>
      <c r="C8">
        <v>1.1000000000000001</v>
      </c>
      <c r="D8">
        <v>1.1000000000000001</v>
      </c>
      <c r="E8">
        <v>1.1000000000000001</v>
      </c>
      <c r="F8">
        <v>1.1000000000000001</v>
      </c>
      <c r="G8">
        <v>1.1000000000000001</v>
      </c>
      <c r="H8">
        <v>1.1000000000000001</v>
      </c>
      <c r="I8">
        <v>1.1000000000000001</v>
      </c>
      <c r="J8">
        <v>1.1000000000000001</v>
      </c>
      <c r="K8">
        <v>1.1000000000000001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v>1</v>
      </c>
      <c r="BB8">
        <v>1</v>
      </c>
      <c r="BC8">
        <v>1</v>
      </c>
      <c r="BD8">
        <v>1</v>
      </c>
      <c r="BE8">
        <v>0.82750000000000001</v>
      </c>
      <c r="BF8">
        <v>0.82750000000000001</v>
      </c>
      <c r="BG8">
        <v>0.82750000000000001</v>
      </c>
      <c r="BH8">
        <v>0.82750000000000001</v>
      </c>
      <c r="BI8">
        <v>0.82750000000000001</v>
      </c>
      <c r="BJ8">
        <v>0.82750000000000001</v>
      </c>
      <c r="BK8">
        <v>0.82750000000000001</v>
      </c>
      <c r="BL8">
        <v>0.82750000000000001</v>
      </c>
      <c r="BM8">
        <v>0.82750000000000001</v>
      </c>
    </row>
    <row r="9" spans="1:65" x14ac:dyDescent="0.25">
      <c r="A9">
        <v>8</v>
      </c>
      <c r="B9" t="s">
        <v>9</v>
      </c>
      <c r="C9">
        <v>1.1000000000000001</v>
      </c>
      <c r="D9">
        <v>1.1000000000000001</v>
      </c>
      <c r="E9">
        <v>1.1000000000000001</v>
      </c>
      <c r="F9">
        <v>1.1000000000000001</v>
      </c>
      <c r="G9">
        <v>1.1000000000000001</v>
      </c>
      <c r="H9">
        <v>1.1000000000000001</v>
      </c>
      <c r="I9">
        <v>1.1000000000000001</v>
      </c>
      <c r="J9">
        <v>1.1000000000000001</v>
      </c>
      <c r="K9">
        <v>1.1000000000000001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0.65500000000000003</v>
      </c>
      <c r="BF9">
        <v>0.65500000000000003</v>
      </c>
      <c r="BG9">
        <v>0.65500000000000003</v>
      </c>
      <c r="BH9">
        <v>0.65500000000000003</v>
      </c>
      <c r="BI9">
        <v>0.65500000000000003</v>
      </c>
      <c r="BJ9">
        <v>0.65500000000000003</v>
      </c>
      <c r="BK9">
        <v>0.65500000000000003</v>
      </c>
      <c r="BL9">
        <v>0.65500000000000003</v>
      </c>
      <c r="BM9">
        <v>0.65500000000000003</v>
      </c>
    </row>
    <row r="10" spans="1:65" x14ac:dyDescent="0.25">
      <c r="A10">
        <v>9</v>
      </c>
      <c r="B10" t="s">
        <v>10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0.92500000000000004</v>
      </c>
      <c r="BF10">
        <v>0.92500000000000004</v>
      </c>
      <c r="BG10">
        <v>0.92500000000000004</v>
      </c>
      <c r="BH10">
        <v>0.92500000000000004</v>
      </c>
      <c r="BI10">
        <v>0.92500000000000004</v>
      </c>
      <c r="BJ10">
        <v>0.92500000000000004</v>
      </c>
      <c r="BK10">
        <v>0.92500000000000004</v>
      </c>
      <c r="BL10">
        <v>0.92500000000000004</v>
      </c>
      <c r="BM10">
        <v>0.92500000000000004</v>
      </c>
    </row>
    <row r="11" spans="1:65" x14ac:dyDescent="0.25">
      <c r="A11">
        <v>10</v>
      </c>
      <c r="B11" t="s">
        <v>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0.97499999999999998</v>
      </c>
      <c r="BF11">
        <v>0.97499999999999998</v>
      </c>
      <c r="BG11">
        <v>0.97499999999999998</v>
      </c>
      <c r="BH11">
        <v>0.97499999999999998</v>
      </c>
      <c r="BI11">
        <v>0.97499999999999998</v>
      </c>
      <c r="BJ11">
        <v>0.97499999999999998</v>
      </c>
      <c r="BK11">
        <v>0.97499999999999998</v>
      </c>
      <c r="BL11">
        <v>0.97499999999999998</v>
      </c>
      <c r="BM11">
        <v>0.97499999999999998</v>
      </c>
    </row>
    <row r="12" spans="1:65" x14ac:dyDescent="0.25">
      <c r="A12">
        <v>11</v>
      </c>
      <c r="B12" t="s">
        <v>12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0.97499999999999998</v>
      </c>
      <c r="BF12">
        <v>0.97499999999999998</v>
      </c>
      <c r="BG12">
        <v>0.97499999999999998</v>
      </c>
      <c r="BH12">
        <v>0.97499999999999998</v>
      </c>
      <c r="BI12">
        <v>0.97499999999999998</v>
      </c>
      <c r="BJ12">
        <v>0.97499999999999998</v>
      </c>
      <c r="BK12">
        <v>0.97499999999999998</v>
      </c>
      <c r="BL12">
        <v>0.97499999999999998</v>
      </c>
      <c r="BM12">
        <v>0.97499999999999998</v>
      </c>
    </row>
    <row r="13" spans="1:65" x14ac:dyDescent="0.25">
      <c r="A13">
        <v>12</v>
      </c>
      <c r="B13" t="s">
        <v>13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0.97499999999999998</v>
      </c>
      <c r="BF13">
        <v>0.97499999999999998</v>
      </c>
      <c r="BG13">
        <v>0.97499999999999998</v>
      </c>
      <c r="BH13">
        <v>0.97499999999999998</v>
      </c>
      <c r="BI13">
        <v>0.97499999999999998</v>
      </c>
      <c r="BJ13">
        <v>0.97499999999999998</v>
      </c>
      <c r="BK13">
        <v>0.97499999999999998</v>
      </c>
      <c r="BL13">
        <v>0.97499999999999998</v>
      </c>
      <c r="BM13">
        <v>0.97499999999999998</v>
      </c>
    </row>
    <row r="14" spans="1:65" x14ac:dyDescent="0.25">
      <c r="A14">
        <v>13</v>
      </c>
      <c r="B14" t="s">
        <v>14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0.93500000000000005</v>
      </c>
      <c r="BF14">
        <v>0.93500000000000005</v>
      </c>
      <c r="BG14">
        <v>0.93500000000000005</v>
      </c>
      <c r="BH14">
        <v>0.93500000000000005</v>
      </c>
      <c r="BI14">
        <v>0.93500000000000005</v>
      </c>
      <c r="BJ14">
        <v>0.93500000000000005</v>
      </c>
      <c r="BK14">
        <v>0.93500000000000005</v>
      </c>
      <c r="BL14">
        <v>0.93500000000000005</v>
      </c>
      <c r="BM14">
        <v>0.93500000000000005</v>
      </c>
    </row>
    <row r="15" spans="1:65" x14ac:dyDescent="0.25">
      <c r="A15">
        <v>14</v>
      </c>
      <c r="B15" t="s">
        <v>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0.98</v>
      </c>
      <c r="BF15">
        <v>0.98</v>
      </c>
      <c r="BG15">
        <v>0.98</v>
      </c>
      <c r="BH15">
        <v>0.98</v>
      </c>
      <c r="BI15">
        <v>0.98</v>
      </c>
      <c r="BJ15">
        <v>0.98</v>
      </c>
      <c r="BK15">
        <v>0.98</v>
      </c>
      <c r="BL15">
        <v>0.98</v>
      </c>
      <c r="BM15">
        <v>0.98</v>
      </c>
    </row>
    <row r="16" spans="1:65" x14ac:dyDescent="0.25">
      <c r="A16">
        <v>15</v>
      </c>
      <c r="B16" t="s">
        <v>16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0.96</v>
      </c>
      <c r="O16">
        <v>0.96</v>
      </c>
      <c r="P16">
        <v>0.96</v>
      </c>
      <c r="Q16">
        <v>0.96</v>
      </c>
      <c r="R16">
        <v>0.96</v>
      </c>
      <c r="S16">
        <v>0.96</v>
      </c>
      <c r="T16">
        <v>0.96</v>
      </c>
      <c r="U16">
        <v>1</v>
      </c>
      <c r="V16">
        <v>1</v>
      </c>
      <c r="W16">
        <v>0.96</v>
      </c>
      <c r="X16">
        <v>0.96</v>
      </c>
      <c r="Y16">
        <v>0.96</v>
      </c>
      <c r="Z16">
        <v>0.96</v>
      </c>
      <c r="AA16">
        <v>0.96</v>
      </c>
      <c r="AB16">
        <v>0.96</v>
      </c>
      <c r="AC16">
        <v>0.96</v>
      </c>
      <c r="AD16">
        <v>1</v>
      </c>
      <c r="AE16">
        <v>1</v>
      </c>
      <c r="AF16">
        <v>0.96</v>
      </c>
      <c r="AG16">
        <v>0.96</v>
      </c>
      <c r="AH16">
        <v>0.96</v>
      </c>
      <c r="AI16">
        <v>0.96</v>
      </c>
      <c r="AJ16">
        <v>0.96</v>
      </c>
      <c r="AK16">
        <v>0.96</v>
      </c>
      <c r="AL16">
        <v>0.96</v>
      </c>
      <c r="AM16">
        <v>1</v>
      </c>
      <c r="AN16">
        <v>1</v>
      </c>
      <c r="AO16">
        <v>0.96</v>
      </c>
      <c r="AP16">
        <v>0.96</v>
      </c>
      <c r="AQ16">
        <v>0.96</v>
      </c>
      <c r="AR16">
        <v>0.96</v>
      </c>
      <c r="AS16">
        <v>0.96</v>
      </c>
      <c r="AT16">
        <v>0.96</v>
      </c>
      <c r="AU16">
        <v>0.96</v>
      </c>
      <c r="AV16">
        <v>1</v>
      </c>
      <c r="AW16">
        <v>1</v>
      </c>
      <c r="AX16">
        <v>0.96</v>
      </c>
      <c r="AY16">
        <v>0.96</v>
      </c>
      <c r="AZ16">
        <v>0.96</v>
      </c>
      <c r="BA16">
        <v>0.96</v>
      </c>
      <c r="BB16">
        <v>0.96</v>
      </c>
      <c r="BC16">
        <v>0.96</v>
      </c>
      <c r="BD16">
        <v>0.96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</row>
    <row r="17" spans="1:65" x14ac:dyDescent="0.25">
      <c r="A17">
        <v>16</v>
      </c>
      <c r="B17" t="s">
        <v>17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0.96</v>
      </c>
      <c r="O17">
        <v>0.96</v>
      </c>
      <c r="P17">
        <v>0.96</v>
      </c>
      <c r="Q17">
        <v>0.96</v>
      </c>
      <c r="R17">
        <v>0.96</v>
      </c>
      <c r="S17">
        <v>0.96</v>
      </c>
      <c r="T17">
        <v>0.96</v>
      </c>
      <c r="U17">
        <v>1</v>
      </c>
      <c r="V17">
        <v>1</v>
      </c>
      <c r="W17">
        <v>0.96</v>
      </c>
      <c r="X17">
        <v>0.96</v>
      </c>
      <c r="Y17">
        <v>0.96</v>
      </c>
      <c r="Z17">
        <v>0.96</v>
      </c>
      <c r="AA17">
        <v>0.96</v>
      </c>
      <c r="AB17">
        <v>0.96</v>
      </c>
      <c r="AC17">
        <v>0.96</v>
      </c>
      <c r="AD17">
        <v>1</v>
      </c>
      <c r="AE17">
        <v>1</v>
      </c>
      <c r="AF17">
        <v>0.96</v>
      </c>
      <c r="AG17">
        <v>0.96</v>
      </c>
      <c r="AH17">
        <v>0.96</v>
      </c>
      <c r="AI17">
        <v>0.96</v>
      </c>
      <c r="AJ17">
        <v>0.96</v>
      </c>
      <c r="AK17">
        <v>0.96</v>
      </c>
      <c r="AL17">
        <v>0.96</v>
      </c>
      <c r="AM17">
        <v>1</v>
      </c>
      <c r="AN17">
        <v>1</v>
      </c>
      <c r="AO17">
        <v>0.96</v>
      </c>
      <c r="AP17">
        <v>0.96</v>
      </c>
      <c r="AQ17">
        <v>0.96</v>
      </c>
      <c r="AR17">
        <v>0.96</v>
      </c>
      <c r="AS17">
        <v>0.96</v>
      </c>
      <c r="AT17">
        <v>0.96</v>
      </c>
      <c r="AU17">
        <v>0.96</v>
      </c>
      <c r="AV17">
        <v>1</v>
      </c>
      <c r="AW17">
        <v>1</v>
      </c>
      <c r="AX17">
        <v>0.96</v>
      </c>
      <c r="AY17">
        <v>0.96</v>
      </c>
      <c r="AZ17">
        <v>0.96</v>
      </c>
      <c r="BA17">
        <v>0.96</v>
      </c>
      <c r="BB17">
        <v>0.96</v>
      </c>
      <c r="BC17">
        <v>0.96</v>
      </c>
      <c r="BD17">
        <v>0.96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</row>
    <row r="18" spans="1:65" x14ac:dyDescent="0.25">
      <c r="A18">
        <v>17</v>
      </c>
      <c r="B18" t="s">
        <v>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0.95</v>
      </c>
      <c r="M18">
        <v>0.95</v>
      </c>
      <c r="N18">
        <v>0.95</v>
      </c>
      <c r="O18">
        <v>0.95</v>
      </c>
      <c r="P18">
        <v>0.95</v>
      </c>
      <c r="Q18">
        <v>0.95</v>
      </c>
      <c r="R18">
        <v>0.95</v>
      </c>
      <c r="S18">
        <v>0.95</v>
      </c>
      <c r="T18">
        <v>0.95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0.95</v>
      </c>
      <c r="AE18">
        <v>0.95</v>
      </c>
      <c r="AF18">
        <v>0.95</v>
      </c>
      <c r="AG18">
        <v>0.95</v>
      </c>
      <c r="AH18">
        <v>0.95</v>
      </c>
      <c r="AI18">
        <v>0.95</v>
      </c>
      <c r="AJ18">
        <v>0.95</v>
      </c>
      <c r="AK18">
        <v>0.95</v>
      </c>
      <c r="AL18">
        <v>0.95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</row>
    <row r="19" spans="1:65" x14ac:dyDescent="0.25">
      <c r="A19">
        <v>18</v>
      </c>
      <c r="B19" t="s">
        <v>19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0.92</v>
      </c>
      <c r="M19">
        <v>0.92</v>
      </c>
      <c r="N19">
        <v>0.92</v>
      </c>
      <c r="O19">
        <v>0.92</v>
      </c>
      <c r="P19">
        <v>0.92</v>
      </c>
      <c r="Q19">
        <v>0.92</v>
      </c>
      <c r="R19">
        <v>0.92</v>
      </c>
      <c r="S19">
        <v>0.92</v>
      </c>
      <c r="T19">
        <v>0.92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0.92</v>
      </c>
      <c r="AE19">
        <v>0.92</v>
      </c>
      <c r="AF19">
        <v>0.92</v>
      </c>
      <c r="AG19">
        <v>0.92</v>
      </c>
      <c r="AH19">
        <v>0.92</v>
      </c>
      <c r="AI19">
        <v>0.92</v>
      </c>
      <c r="AJ19">
        <v>0.92</v>
      </c>
      <c r="AK19">
        <v>0.92</v>
      </c>
      <c r="AL19">
        <v>0.92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</row>
    <row r="20" spans="1:65" x14ac:dyDescent="0.25">
      <c r="A20">
        <v>19</v>
      </c>
      <c r="B20" t="s">
        <v>20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0.6</v>
      </c>
      <c r="AN20">
        <v>0.6</v>
      </c>
      <c r="AO20">
        <v>0.6</v>
      </c>
      <c r="AP20">
        <v>0.6</v>
      </c>
      <c r="AQ20">
        <v>0.6</v>
      </c>
      <c r="AR20">
        <v>0.6</v>
      </c>
      <c r="AS20">
        <v>0.6</v>
      </c>
      <c r="AT20">
        <v>0.6</v>
      </c>
      <c r="AU20">
        <v>0.6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</row>
    <row r="21" spans="1:65" x14ac:dyDescent="0.25">
      <c r="A21">
        <v>20</v>
      </c>
      <c r="B21" t="s">
        <v>21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0.75</v>
      </c>
      <c r="AT21">
        <v>0.75</v>
      </c>
      <c r="AU21">
        <v>0.75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0.75</v>
      </c>
      <c r="BC21">
        <v>0.75</v>
      </c>
      <c r="BD21">
        <v>0.75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</row>
    <row r="22" spans="1:65" x14ac:dyDescent="0.25">
      <c r="A22">
        <v>21</v>
      </c>
      <c r="B22" t="s">
        <v>22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0.98199999999999998</v>
      </c>
      <c r="AN22">
        <v>0.98199999999999998</v>
      </c>
      <c r="AO22">
        <v>0.98199999999999998</v>
      </c>
      <c r="AP22">
        <v>0.98199999999999998</v>
      </c>
      <c r="AQ22">
        <v>0.98199999999999998</v>
      </c>
      <c r="AR22">
        <v>0.98199999999999998</v>
      </c>
      <c r="AS22">
        <v>0.98199999999999998</v>
      </c>
      <c r="AT22">
        <v>0.98199999999999998</v>
      </c>
      <c r="AU22">
        <v>0.98199999999999998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</row>
    <row r="23" spans="1:65" x14ac:dyDescent="0.25">
      <c r="A23">
        <v>22</v>
      </c>
      <c r="B23" t="s">
        <v>23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0.91</v>
      </c>
      <c r="O23">
        <v>0.91</v>
      </c>
      <c r="P23">
        <v>0.91</v>
      </c>
      <c r="Q23">
        <v>0.91</v>
      </c>
      <c r="R23">
        <v>0.91</v>
      </c>
      <c r="S23">
        <v>0.91</v>
      </c>
      <c r="T23">
        <v>0.91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0.95499999999999996</v>
      </c>
      <c r="AG23">
        <v>0.95499999999999996</v>
      </c>
      <c r="AH23">
        <v>0.95499999999999996</v>
      </c>
      <c r="AI23">
        <v>0.95499999999999996</v>
      </c>
      <c r="AJ23">
        <v>0.95499999999999996</v>
      </c>
      <c r="AK23">
        <v>0.95499999999999996</v>
      </c>
      <c r="AL23">
        <v>0.95499999999999996</v>
      </c>
      <c r="AM23">
        <v>1</v>
      </c>
      <c r="AN23">
        <v>1</v>
      </c>
      <c r="AO23">
        <v>0.91</v>
      </c>
      <c r="AP23">
        <v>0.91</v>
      </c>
      <c r="AQ23">
        <v>0.91</v>
      </c>
      <c r="AR23">
        <v>0.91</v>
      </c>
      <c r="AS23">
        <v>0.91</v>
      </c>
      <c r="AT23">
        <v>0.91</v>
      </c>
      <c r="AU23">
        <v>0.91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</row>
    <row r="24" spans="1:65" x14ac:dyDescent="0.25">
      <c r="A24">
        <v>23</v>
      </c>
      <c r="B24" t="s">
        <v>24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0.91</v>
      </c>
      <c r="O24">
        <v>0.91</v>
      </c>
      <c r="P24">
        <v>0.91</v>
      </c>
      <c r="Q24">
        <v>0.91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0.95499999999999996</v>
      </c>
      <c r="AG24">
        <v>0.95499999999999996</v>
      </c>
      <c r="AH24">
        <v>0.95499999999999996</v>
      </c>
      <c r="AI24">
        <v>0.95499999999999996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0.91</v>
      </c>
      <c r="AP24">
        <v>0.91</v>
      </c>
      <c r="AQ24">
        <v>0.91</v>
      </c>
      <c r="AR24">
        <v>0.91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</row>
    <row r="25" spans="1:65" x14ac:dyDescent="0.25">
      <c r="A25">
        <v>24</v>
      </c>
      <c r="B25" t="s">
        <v>25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0.95</v>
      </c>
      <c r="AY25">
        <v>0.95</v>
      </c>
      <c r="AZ25">
        <v>0.95</v>
      </c>
      <c r="BA25">
        <v>0.95</v>
      </c>
      <c r="BB25">
        <v>0.95</v>
      </c>
      <c r="BC25">
        <v>0.95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</row>
    <row r="26" spans="1:65" x14ac:dyDescent="0.25">
      <c r="A26">
        <v>25</v>
      </c>
      <c r="B26" t="s">
        <v>26</v>
      </c>
      <c r="C26">
        <v>1</v>
      </c>
      <c r="D26">
        <v>1</v>
      </c>
      <c r="E26">
        <v>1.0900000000000001</v>
      </c>
      <c r="F26">
        <v>1.0900000000000001</v>
      </c>
      <c r="G26">
        <v>1.0900000000000001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0.82</v>
      </c>
      <c r="O26">
        <v>0.82</v>
      </c>
      <c r="P26">
        <v>0.82</v>
      </c>
      <c r="Q26">
        <v>1</v>
      </c>
      <c r="R26">
        <v>1</v>
      </c>
      <c r="S26">
        <v>1</v>
      </c>
      <c r="T26">
        <v>1</v>
      </c>
      <c r="U26">
        <v>0.1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</row>
    <row r="27" spans="1:65" x14ac:dyDescent="0.25">
      <c r="A27">
        <v>26</v>
      </c>
      <c r="B27" t="s">
        <v>27</v>
      </c>
      <c r="C27">
        <v>1</v>
      </c>
      <c r="D27">
        <v>1</v>
      </c>
      <c r="E27">
        <v>1.0640000000000001</v>
      </c>
      <c r="F27">
        <v>1.0640000000000001</v>
      </c>
      <c r="G27">
        <v>1.0640000000000001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0.84</v>
      </c>
      <c r="O27">
        <v>0.84</v>
      </c>
      <c r="P27">
        <v>0.84</v>
      </c>
      <c r="Q27">
        <v>1</v>
      </c>
      <c r="R27">
        <v>1</v>
      </c>
      <c r="S27">
        <v>1</v>
      </c>
      <c r="T27">
        <v>1</v>
      </c>
      <c r="U27">
        <v>0.2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1.016</v>
      </c>
      <c r="AP27">
        <v>1.016</v>
      </c>
      <c r="AQ27">
        <v>1.016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</row>
    <row r="28" spans="1:65" x14ac:dyDescent="0.25">
      <c r="A28">
        <v>27</v>
      </c>
      <c r="B28" t="s">
        <v>28</v>
      </c>
      <c r="C28">
        <v>1</v>
      </c>
      <c r="D28">
        <v>1</v>
      </c>
      <c r="E28">
        <v>1</v>
      </c>
      <c r="F28">
        <v>1.036</v>
      </c>
      <c r="G28">
        <v>1.036</v>
      </c>
      <c r="H28">
        <v>1.036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0.88</v>
      </c>
      <c r="P28">
        <v>0.88</v>
      </c>
      <c r="Q28">
        <v>0.88</v>
      </c>
      <c r="R28">
        <v>1</v>
      </c>
      <c r="S28">
        <v>1</v>
      </c>
      <c r="T28">
        <v>1</v>
      </c>
      <c r="U28">
        <v>1</v>
      </c>
      <c r="V28">
        <v>0.2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1.024</v>
      </c>
      <c r="AQ28">
        <v>1.024</v>
      </c>
      <c r="AR28">
        <v>1.024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</row>
    <row r="29" spans="1:65" x14ac:dyDescent="0.25">
      <c r="A29">
        <v>28</v>
      </c>
      <c r="B29" t="s">
        <v>29</v>
      </c>
      <c r="C29">
        <v>1.054</v>
      </c>
      <c r="D29">
        <v>1.054</v>
      </c>
      <c r="E29">
        <v>1.054</v>
      </c>
      <c r="F29">
        <v>1.054</v>
      </c>
      <c r="G29">
        <v>1.054</v>
      </c>
      <c r="H29">
        <v>1.054</v>
      </c>
      <c r="I29">
        <v>1</v>
      </c>
      <c r="J29">
        <v>1</v>
      </c>
      <c r="K29">
        <v>1</v>
      </c>
      <c r="L29">
        <v>1</v>
      </c>
      <c r="M29">
        <v>1</v>
      </c>
      <c r="N29">
        <v>0.82</v>
      </c>
      <c r="O29">
        <v>0.82</v>
      </c>
      <c r="P29">
        <v>0.82</v>
      </c>
      <c r="Q29">
        <v>0.82</v>
      </c>
      <c r="R29">
        <v>1</v>
      </c>
      <c r="S29">
        <v>1</v>
      </c>
      <c r="T29">
        <v>1</v>
      </c>
      <c r="U29">
        <v>0.1</v>
      </c>
      <c r="V29">
        <v>0.1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1.036</v>
      </c>
      <c r="AN29">
        <v>1.036</v>
      </c>
      <c r="AO29">
        <v>1.036</v>
      </c>
      <c r="AP29">
        <v>1.036</v>
      </c>
      <c r="AQ29">
        <v>1.036</v>
      </c>
      <c r="AR29">
        <v>1.036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</row>
    <row r="30" spans="1:65" x14ac:dyDescent="0.25">
      <c r="A30">
        <v>29</v>
      </c>
      <c r="B30" t="s">
        <v>30</v>
      </c>
      <c r="C30">
        <v>1</v>
      </c>
      <c r="D30">
        <v>1</v>
      </c>
      <c r="E30">
        <v>1.012</v>
      </c>
      <c r="F30">
        <v>1.012</v>
      </c>
      <c r="G30">
        <v>1.012</v>
      </c>
      <c r="H30">
        <v>1.012</v>
      </c>
      <c r="I30">
        <v>1.012</v>
      </c>
      <c r="J30">
        <v>1</v>
      </c>
      <c r="K30">
        <v>1</v>
      </c>
      <c r="L30">
        <v>1</v>
      </c>
      <c r="M30">
        <v>1</v>
      </c>
      <c r="N30">
        <v>0.96</v>
      </c>
      <c r="O30">
        <v>0.96</v>
      </c>
      <c r="P30">
        <v>0.96</v>
      </c>
      <c r="Q30">
        <v>0.96</v>
      </c>
      <c r="R30">
        <v>0.96</v>
      </c>
      <c r="S30">
        <v>1</v>
      </c>
      <c r="T30">
        <v>1</v>
      </c>
      <c r="U30">
        <v>1</v>
      </c>
      <c r="V30">
        <v>1</v>
      </c>
      <c r="W30">
        <v>0.2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1.008</v>
      </c>
      <c r="AP30">
        <v>1.008</v>
      </c>
      <c r="AQ30">
        <v>1.008</v>
      </c>
      <c r="AR30">
        <v>1.008</v>
      </c>
      <c r="AS30">
        <v>1.008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</row>
    <row r="31" spans="1:65" x14ac:dyDescent="0.25">
      <c r="A31">
        <v>30</v>
      </c>
      <c r="B31" t="s">
        <v>31</v>
      </c>
      <c r="C31">
        <v>1</v>
      </c>
      <c r="D31">
        <v>1</v>
      </c>
      <c r="E31">
        <v>1.2</v>
      </c>
      <c r="F31">
        <v>1.2</v>
      </c>
      <c r="G31">
        <v>1.2</v>
      </c>
      <c r="H31">
        <v>1.2</v>
      </c>
      <c r="I31">
        <v>1.2</v>
      </c>
      <c r="J31">
        <v>1</v>
      </c>
      <c r="K31">
        <v>1</v>
      </c>
      <c r="L31">
        <v>1</v>
      </c>
      <c r="M31">
        <v>1</v>
      </c>
      <c r="N31">
        <v>0.6</v>
      </c>
      <c r="O31">
        <v>0.6</v>
      </c>
      <c r="P31">
        <v>0.6</v>
      </c>
      <c r="Q31">
        <v>0.6</v>
      </c>
      <c r="R31">
        <v>0.6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</row>
    <row r="32" spans="1:65" x14ac:dyDescent="0.25">
      <c r="A32">
        <v>31</v>
      </c>
      <c r="B32" t="s">
        <v>32</v>
      </c>
      <c r="C32">
        <v>1</v>
      </c>
      <c r="D32">
        <v>1</v>
      </c>
      <c r="E32">
        <v>1.1499999999999999</v>
      </c>
      <c r="F32">
        <v>1.1499999999999999</v>
      </c>
      <c r="G32">
        <v>1.1499999999999999</v>
      </c>
      <c r="H32">
        <v>1.1499999999999999</v>
      </c>
      <c r="I32">
        <v>1.1499999999999999</v>
      </c>
      <c r="J32">
        <v>1</v>
      </c>
      <c r="K32">
        <v>1</v>
      </c>
      <c r="L32">
        <v>1</v>
      </c>
      <c r="M32">
        <v>1</v>
      </c>
      <c r="N32">
        <v>0.5</v>
      </c>
      <c r="O32">
        <v>0.5</v>
      </c>
      <c r="P32">
        <v>0.5</v>
      </c>
      <c r="Q32">
        <v>0.5</v>
      </c>
      <c r="R32">
        <v>0.5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1.1000000000000001</v>
      </c>
      <c r="AP32">
        <v>1.1000000000000001</v>
      </c>
      <c r="AQ32">
        <v>1.1000000000000001</v>
      </c>
      <c r="AR32">
        <v>1.1000000000000001</v>
      </c>
      <c r="AS32">
        <v>1.1000000000000001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</row>
    <row r="33" spans="1:65" x14ac:dyDescent="0.25">
      <c r="A33">
        <v>32</v>
      </c>
      <c r="B33" t="s">
        <v>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0.97499999999999998</v>
      </c>
      <c r="AY33">
        <v>0.97499999999999998</v>
      </c>
      <c r="AZ33">
        <v>0.97499999999999998</v>
      </c>
      <c r="BA33">
        <v>0.97499999999999998</v>
      </c>
      <c r="BB33">
        <v>0.97499999999999998</v>
      </c>
      <c r="BC33">
        <v>0.97499999999999998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</row>
    <row r="34" spans="1:65" x14ac:dyDescent="0.25">
      <c r="A34">
        <v>33</v>
      </c>
      <c r="B34" t="s">
        <v>34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0.95</v>
      </c>
      <c r="AY34">
        <v>0.95</v>
      </c>
      <c r="AZ34">
        <v>0.95</v>
      </c>
      <c r="BA34">
        <v>0.95</v>
      </c>
      <c r="BB34">
        <v>0.95</v>
      </c>
      <c r="BC34">
        <v>0.95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</row>
    <row r="35" spans="1:65" x14ac:dyDescent="0.25">
      <c r="A35">
        <v>34</v>
      </c>
      <c r="B35" t="s">
        <v>35</v>
      </c>
      <c r="C35">
        <f>1-0.2*0.8</f>
        <v>0.84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0.98399999999999999</v>
      </c>
      <c r="N35">
        <v>0.98399999999999999</v>
      </c>
      <c r="O35">
        <v>0.98399999999999999</v>
      </c>
      <c r="P35">
        <v>0.98399999999999999</v>
      </c>
      <c r="Q35">
        <v>0.98399999999999999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</row>
    <row r="36" spans="1:65" x14ac:dyDescent="0.25">
      <c r="A36">
        <v>35</v>
      </c>
      <c r="B36" t="s">
        <v>36</v>
      </c>
      <c r="C36">
        <v>1.03</v>
      </c>
      <c r="D36">
        <v>1.03</v>
      </c>
      <c r="E36">
        <v>1.03</v>
      </c>
      <c r="F36">
        <v>1.03</v>
      </c>
      <c r="G36">
        <v>1.03</v>
      </c>
      <c r="H36">
        <v>1.03</v>
      </c>
      <c r="I36">
        <v>1.03</v>
      </c>
      <c r="J36">
        <v>1.03</v>
      </c>
      <c r="K36">
        <v>1.03</v>
      </c>
      <c r="L36">
        <v>0.9</v>
      </c>
      <c r="M36">
        <v>0.9</v>
      </c>
      <c r="N36">
        <v>0.9</v>
      </c>
      <c r="O36">
        <v>0.9</v>
      </c>
      <c r="P36">
        <v>0.9</v>
      </c>
      <c r="Q36">
        <v>0.9</v>
      </c>
      <c r="R36">
        <v>0.9</v>
      </c>
      <c r="S36">
        <v>0.9</v>
      </c>
      <c r="T36">
        <v>0.9</v>
      </c>
      <c r="U36">
        <v>0.9</v>
      </c>
      <c r="V36">
        <v>0.9</v>
      </c>
      <c r="W36">
        <v>0.9</v>
      </c>
      <c r="X36">
        <v>0.9</v>
      </c>
      <c r="Y36">
        <v>0.9</v>
      </c>
      <c r="Z36">
        <v>0.9</v>
      </c>
      <c r="AA36">
        <v>0.9</v>
      </c>
      <c r="AB36">
        <v>0.9</v>
      </c>
      <c r="AC36">
        <v>0.9</v>
      </c>
      <c r="AD36">
        <v>0.5</v>
      </c>
      <c r="AE36">
        <v>0.5</v>
      </c>
      <c r="AF36">
        <v>0.5</v>
      </c>
      <c r="AG36">
        <v>0.5</v>
      </c>
      <c r="AH36">
        <v>0.5</v>
      </c>
      <c r="AI36">
        <v>0.5</v>
      </c>
      <c r="AJ36">
        <v>0.5</v>
      </c>
      <c r="AK36">
        <v>0.5</v>
      </c>
      <c r="AL36">
        <v>0.5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1.02</v>
      </c>
      <c r="AW36">
        <v>1.02</v>
      </c>
      <c r="AX36">
        <v>1.02</v>
      </c>
      <c r="AY36">
        <v>1.02</v>
      </c>
      <c r="AZ36">
        <v>1.02</v>
      </c>
      <c r="BA36">
        <v>1.02</v>
      </c>
      <c r="BB36">
        <v>1.02</v>
      </c>
      <c r="BC36">
        <v>1.02</v>
      </c>
      <c r="BD36">
        <v>1.02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</row>
    <row r="37" spans="1:65" x14ac:dyDescent="0.25">
      <c r="A37">
        <v>36</v>
      </c>
      <c r="B37" t="s">
        <v>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0.97499999999999998</v>
      </c>
      <c r="AG37">
        <v>0.97499999999999998</v>
      </c>
      <c r="AH37">
        <v>0.97499999999999998</v>
      </c>
      <c r="AI37">
        <v>0.97499999999999998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</row>
    <row r="38" spans="1:65" x14ac:dyDescent="0.25">
      <c r="A38">
        <v>99</v>
      </c>
      <c r="B38" t="s">
        <v>38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</row>
    <row r="39" spans="1:65" x14ac:dyDescent="0.25">
      <c r="A39" t="s">
        <v>39</v>
      </c>
      <c r="B39" t="s">
        <v>42</v>
      </c>
      <c r="C39">
        <v>1</v>
      </c>
      <c r="D39">
        <v>1</v>
      </c>
      <c r="E39">
        <v>1.2</v>
      </c>
      <c r="F39">
        <v>1.2</v>
      </c>
      <c r="G39">
        <v>1.2</v>
      </c>
      <c r="H39">
        <v>1.2</v>
      </c>
      <c r="I39">
        <v>1.2</v>
      </c>
      <c r="J39">
        <v>1</v>
      </c>
      <c r="K39">
        <v>1</v>
      </c>
      <c r="L39">
        <v>1</v>
      </c>
      <c r="M39">
        <v>1</v>
      </c>
      <c r="N39">
        <v>0.6</v>
      </c>
      <c r="O39">
        <v>0.6</v>
      </c>
      <c r="P39">
        <v>0.6</v>
      </c>
      <c r="Q39">
        <v>0.6</v>
      </c>
      <c r="R39">
        <v>0.6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f>1-0.4*0.5-0.5*0.25</f>
        <v>0.67500000000000004</v>
      </c>
      <c r="AE39">
        <f t="shared" ref="AE39:AL39" si="0">1-0.4*0.5-0.5*0.25</f>
        <v>0.67500000000000004</v>
      </c>
      <c r="AF39">
        <f t="shared" si="0"/>
        <v>0.67500000000000004</v>
      </c>
      <c r="AG39">
        <f t="shared" si="0"/>
        <v>0.67500000000000004</v>
      </c>
      <c r="AH39">
        <f t="shared" si="0"/>
        <v>0.67500000000000004</v>
      </c>
      <c r="AI39">
        <f t="shared" si="0"/>
        <v>0.67500000000000004</v>
      </c>
      <c r="AJ39">
        <f t="shared" si="0"/>
        <v>0.67500000000000004</v>
      </c>
      <c r="AK39">
        <f t="shared" si="0"/>
        <v>0.67500000000000004</v>
      </c>
      <c r="AL39">
        <f t="shared" si="0"/>
        <v>0.67500000000000004</v>
      </c>
      <c r="AM39">
        <v>0.5</v>
      </c>
      <c r="AN39">
        <v>0.5</v>
      </c>
      <c r="AO39">
        <v>0.5</v>
      </c>
      <c r="AP39">
        <v>0.5</v>
      </c>
      <c r="AQ39">
        <v>0.5</v>
      </c>
      <c r="AR39">
        <v>0.5</v>
      </c>
      <c r="AS39">
        <v>0.5</v>
      </c>
      <c r="AT39">
        <v>0.5</v>
      </c>
      <c r="AU39">
        <v>0.5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f>1-0.04</f>
        <v>0.96</v>
      </c>
      <c r="BF39">
        <f t="shared" ref="BF39:BM39" si="1">1-0.04</f>
        <v>0.96</v>
      </c>
      <c r="BG39">
        <f t="shared" si="1"/>
        <v>0.96</v>
      </c>
      <c r="BH39">
        <f t="shared" si="1"/>
        <v>0.96</v>
      </c>
      <c r="BI39">
        <f t="shared" si="1"/>
        <v>0.96</v>
      </c>
      <c r="BJ39">
        <f t="shared" si="1"/>
        <v>0.96</v>
      </c>
      <c r="BK39">
        <f t="shared" si="1"/>
        <v>0.96</v>
      </c>
      <c r="BL39">
        <f t="shared" si="1"/>
        <v>0.96</v>
      </c>
      <c r="BM39">
        <f t="shared" si="1"/>
        <v>0.96</v>
      </c>
    </row>
    <row r="40" spans="1:65" x14ac:dyDescent="0.25">
      <c r="A40" t="s">
        <v>40</v>
      </c>
      <c r="B40" t="s">
        <v>43</v>
      </c>
      <c r="C40">
        <v>1</v>
      </c>
      <c r="D40">
        <v>1</v>
      </c>
      <c r="E40">
        <v>1.2</v>
      </c>
      <c r="F40">
        <v>1.2</v>
      </c>
      <c r="G40">
        <v>1.2</v>
      </c>
      <c r="H40">
        <v>1.2</v>
      </c>
      <c r="I40">
        <v>1.2</v>
      </c>
      <c r="J40">
        <v>1</v>
      </c>
      <c r="K40">
        <v>1</v>
      </c>
      <c r="L40">
        <v>1</v>
      </c>
      <c r="M40">
        <v>1</v>
      </c>
      <c r="N40">
        <v>0.6</v>
      </c>
      <c r="O40">
        <v>0.6</v>
      </c>
      <c r="P40">
        <v>0.6</v>
      </c>
      <c r="Q40">
        <v>0.6</v>
      </c>
      <c r="R40">
        <v>0.6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f>1-0.4*0.5-1*0.25</f>
        <v>0.55000000000000004</v>
      </c>
      <c r="AE40">
        <f t="shared" ref="AE40:AL40" si="2">1-0.4*0.5-1*0.25</f>
        <v>0.55000000000000004</v>
      </c>
      <c r="AF40">
        <f t="shared" si="2"/>
        <v>0.55000000000000004</v>
      </c>
      <c r="AG40">
        <f t="shared" si="2"/>
        <v>0.55000000000000004</v>
      </c>
      <c r="AH40">
        <f t="shared" si="2"/>
        <v>0.55000000000000004</v>
      </c>
      <c r="AI40">
        <f t="shared" si="2"/>
        <v>0.55000000000000004</v>
      </c>
      <c r="AJ40">
        <f t="shared" si="2"/>
        <v>0.55000000000000004</v>
      </c>
      <c r="AK40">
        <f t="shared" si="2"/>
        <v>0.55000000000000004</v>
      </c>
      <c r="AL40">
        <f t="shared" si="2"/>
        <v>0.55000000000000004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f t="shared" ref="BE40:BM43" si="3">1-0.04</f>
        <v>0.96</v>
      </c>
      <c r="BF40">
        <f t="shared" si="3"/>
        <v>0.96</v>
      </c>
      <c r="BG40">
        <f t="shared" si="3"/>
        <v>0.96</v>
      </c>
      <c r="BH40">
        <f t="shared" si="3"/>
        <v>0.96</v>
      </c>
      <c r="BI40">
        <f t="shared" si="3"/>
        <v>0.96</v>
      </c>
      <c r="BJ40">
        <f t="shared" si="3"/>
        <v>0.96</v>
      </c>
      <c r="BK40">
        <f t="shared" si="3"/>
        <v>0.96</v>
      </c>
      <c r="BL40">
        <f t="shared" si="3"/>
        <v>0.96</v>
      </c>
      <c r="BM40">
        <f t="shared" si="3"/>
        <v>0.96</v>
      </c>
    </row>
    <row r="41" spans="1:65" x14ac:dyDescent="0.25">
      <c r="A41" t="s">
        <v>41</v>
      </c>
      <c r="B41" t="s">
        <v>44</v>
      </c>
      <c r="C41">
        <v>1</v>
      </c>
      <c r="D41">
        <v>1</v>
      </c>
      <c r="E41">
        <v>1.2</v>
      </c>
      <c r="F41">
        <v>1.2</v>
      </c>
      <c r="G41">
        <v>1.2</v>
      </c>
      <c r="H41">
        <v>1.2</v>
      </c>
      <c r="I41">
        <v>1.2</v>
      </c>
      <c r="J41">
        <v>1</v>
      </c>
      <c r="K41">
        <v>1</v>
      </c>
      <c r="L41">
        <v>1</v>
      </c>
      <c r="M41">
        <v>1</v>
      </c>
      <c r="N41" s="1">
        <f t="shared" ref="N41:R41" si="4">1-0.44</f>
        <v>0.56000000000000005</v>
      </c>
      <c r="O41" s="1">
        <f t="shared" si="4"/>
        <v>0.56000000000000005</v>
      </c>
      <c r="P41" s="1">
        <f t="shared" si="4"/>
        <v>0.56000000000000005</v>
      </c>
      <c r="Q41" s="1">
        <f t="shared" si="4"/>
        <v>0.56000000000000005</v>
      </c>
      <c r="R41" s="1">
        <f t="shared" si="4"/>
        <v>0.56000000000000005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f>1-0.4*0.5-1*0.25-0.25</f>
        <v>0.30000000000000004</v>
      </c>
      <c r="AE41">
        <f t="shared" ref="AE41:AL41" si="5">1-0.4*0.5-1*0.25-0.25</f>
        <v>0.30000000000000004</v>
      </c>
      <c r="AF41">
        <f t="shared" si="5"/>
        <v>0.30000000000000004</v>
      </c>
      <c r="AG41">
        <f t="shared" si="5"/>
        <v>0.30000000000000004</v>
      </c>
      <c r="AH41">
        <f t="shared" si="5"/>
        <v>0.30000000000000004</v>
      </c>
      <c r="AI41">
        <f t="shared" si="5"/>
        <v>0.30000000000000004</v>
      </c>
      <c r="AJ41">
        <f t="shared" si="5"/>
        <v>0.30000000000000004</v>
      </c>
      <c r="AK41">
        <f t="shared" si="5"/>
        <v>0.30000000000000004</v>
      </c>
      <c r="AL41">
        <f t="shared" si="5"/>
        <v>0.30000000000000004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f t="shared" si="3"/>
        <v>0.96</v>
      </c>
      <c r="BF41">
        <f t="shared" si="3"/>
        <v>0.96</v>
      </c>
      <c r="BG41">
        <f t="shared" si="3"/>
        <v>0.96</v>
      </c>
      <c r="BH41">
        <f t="shared" si="3"/>
        <v>0.96</v>
      </c>
      <c r="BI41">
        <f t="shared" si="3"/>
        <v>0.96</v>
      </c>
      <c r="BJ41">
        <f t="shared" si="3"/>
        <v>0.96</v>
      </c>
      <c r="BK41">
        <f t="shared" si="3"/>
        <v>0.96</v>
      </c>
      <c r="BL41">
        <f t="shared" si="3"/>
        <v>0.96</v>
      </c>
      <c r="BM41">
        <f t="shared" si="3"/>
        <v>0.96</v>
      </c>
    </row>
    <row r="42" spans="1:65" x14ac:dyDescent="0.25">
      <c r="A42" t="s">
        <v>126</v>
      </c>
      <c r="B42" t="s">
        <v>127</v>
      </c>
      <c r="C42">
        <v>1.2</v>
      </c>
      <c r="D42">
        <v>1.2</v>
      </c>
      <c r="E42">
        <v>1.2</v>
      </c>
      <c r="F42">
        <v>1.2</v>
      </c>
      <c r="G42">
        <v>1.2</v>
      </c>
      <c r="H42">
        <v>1.2</v>
      </c>
      <c r="I42">
        <v>1.2</v>
      </c>
      <c r="J42">
        <v>1.2</v>
      </c>
      <c r="K42">
        <v>1.2</v>
      </c>
      <c r="L42">
        <v>0.45</v>
      </c>
      <c r="M42">
        <v>0.45</v>
      </c>
      <c r="N42">
        <v>0.45</v>
      </c>
      <c r="O42">
        <v>0.45</v>
      </c>
      <c r="P42">
        <v>0.45</v>
      </c>
      <c r="Q42">
        <v>0.45</v>
      </c>
      <c r="R42">
        <v>0.45</v>
      </c>
      <c r="S42">
        <v>0.45</v>
      </c>
      <c r="T42">
        <v>0.45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0.15</v>
      </c>
      <c r="AE42">
        <v>0.15</v>
      </c>
      <c r="AF42">
        <v>0.15</v>
      </c>
      <c r="AG42">
        <v>0.15</v>
      </c>
      <c r="AH42">
        <v>0.15</v>
      </c>
      <c r="AI42">
        <v>0.15</v>
      </c>
      <c r="AJ42">
        <v>0.15</v>
      </c>
      <c r="AK42">
        <v>0.15</v>
      </c>
      <c r="AL42">
        <v>0.15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0.5</v>
      </c>
      <c r="AW42">
        <v>0.5</v>
      </c>
      <c r="AX42">
        <v>0.5</v>
      </c>
      <c r="AY42">
        <v>0.5</v>
      </c>
      <c r="AZ42">
        <v>0.5</v>
      </c>
      <c r="BA42">
        <v>0.5</v>
      </c>
      <c r="BB42">
        <v>0.5</v>
      </c>
      <c r="BC42">
        <v>0.5</v>
      </c>
      <c r="BD42">
        <v>0.5</v>
      </c>
      <c r="BE42">
        <f t="shared" si="3"/>
        <v>0.96</v>
      </c>
      <c r="BF42">
        <f t="shared" si="3"/>
        <v>0.96</v>
      </c>
      <c r="BG42">
        <f t="shared" si="3"/>
        <v>0.96</v>
      </c>
      <c r="BH42">
        <f t="shared" si="3"/>
        <v>0.96</v>
      </c>
      <c r="BI42">
        <f t="shared" si="3"/>
        <v>0.96</v>
      </c>
      <c r="BJ42">
        <f t="shared" si="3"/>
        <v>0.96</v>
      </c>
      <c r="BK42">
        <f t="shared" si="3"/>
        <v>0.96</v>
      </c>
      <c r="BL42">
        <f t="shared" si="3"/>
        <v>0.96</v>
      </c>
      <c r="BM42">
        <f t="shared" si="3"/>
        <v>0.96</v>
      </c>
    </row>
    <row r="43" spans="1:65" x14ac:dyDescent="0.25">
      <c r="A43" t="s">
        <v>45</v>
      </c>
      <c r="B43" t="s">
        <v>125</v>
      </c>
      <c r="C43">
        <v>1.2</v>
      </c>
      <c r="D43">
        <v>1.2</v>
      </c>
      <c r="E43">
        <v>1.2</v>
      </c>
      <c r="F43">
        <v>1.2</v>
      </c>
      <c r="G43">
        <v>1.2</v>
      </c>
      <c r="H43">
        <v>1.2</v>
      </c>
      <c r="I43">
        <v>1.2</v>
      </c>
      <c r="J43">
        <v>1.2</v>
      </c>
      <c r="K43">
        <v>1.2</v>
      </c>
      <c r="L43">
        <f>1-0.6</f>
        <v>0.4</v>
      </c>
      <c r="M43">
        <f t="shared" ref="M43:T43" si="6">1-0.6</f>
        <v>0.4</v>
      </c>
      <c r="N43">
        <f t="shared" si="6"/>
        <v>0.4</v>
      </c>
      <c r="O43">
        <f t="shared" si="6"/>
        <v>0.4</v>
      </c>
      <c r="P43">
        <f t="shared" si="6"/>
        <v>0.4</v>
      </c>
      <c r="Q43">
        <f t="shared" si="6"/>
        <v>0.4</v>
      </c>
      <c r="R43">
        <f t="shared" si="6"/>
        <v>0.4</v>
      </c>
      <c r="S43">
        <f t="shared" si="6"/>
        <v>0.4</v>
      </c>
      <c r="T43">
        <f t="shared" si="6"/>
        <v>0.4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0.1</v>
      </c>
      <c r="AE43">
        <v>0.1</v>
      </c>
      <c r="AF43">
        <v>0.1</v>
      </c>
      <c r="AG43">
        <v>0.1</v>
      </c>
      <c r="AH43">
        <v>0.1</v>
      </c>
      <c r="AI43">
        <v>0.1</v>
      </c>
      <c r="AJ43">
        <v>0.1</v>
      </c>
      <c r="AK43">
        <v>0.1</v>
      </c>
      <c r="AL43">
        <v>0.1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f>1-0.8</f>
        <v>0.19999999999999996</v>
      </c>
      <c r="AW43">
        <f t="shared" ref="AW43:BD43" si="7">1-0.8</f>
        <v>0.19999999999999996</v>
      </c>
      <c r="AX43">
        <f t="shared" si="7"/>
        <v>0.19999999999999996</v>
      </c>
      <c r="AY43">
        <f t="shared" si="7"/>
        <v>0.19999999999999996</v>
      </c>
      <c r="AZ43">
        <f t="shared" si="7"/>
        <v>0.19999999999999996</v>
      </c>
      <c r="BA43">
        <f t="shared" si="7"/>
        <v>0.19999999999999996</v>
      </c>
      <c r="BB43">
        <f t="shared" si="7"/>
        <v>0.19999999999999996</v>
      </c>
      <c r="BC43">
        <f t="shared" si="7"/>
        <v>0.19999999999999996</v>
      </c>
      <c r="BD43">
        <f t="shared" si="7"/>
        <v>0.19999999999999996</v>
      </c>
      <c r="BE43">
        <f>1-0.04</f>
        <v>0.96</v>
      </c>
      <c r="BF43">
        <f t="shared" si="3"/>
        <v>0.96</v>
      </c>
      <c r="BG43">
        <f t="shared" si="3"/>
        <v>0.96</v>
      </c>
      <c r="BH43">
        <f t="shared" si="3"/>
        <v>0.96</v>
      </c>
      <c r="BI43">
        <f t="shared" si="3"/>
        <v>0.96</v>
      </c>
      <c r="BJ43">
        <f t="shared" si="3"/>
        <v>0.96</v>
      </c>
      <c r="BK43">
        <f t="shared" si="3"/>
        <v>0.96</v>
      </c>
      <c r="BL43">
        <f t="shared" si="3"/>
        <v>0.96</v>
      </c>
      <c r="BM43">
        <f t="shared" si="3"/>
        <v>0.96</v>
      </c>
    </row>
    <row r="44" spans="1:65" x14ac:dyDescent="0.25">
      <c r="A44" t="s">
        <v>109</v>
      </c>
      <c r="B44" t="s">
        <v>112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f>1-0.5*0.7</f>
        <v>0.65</v>
      </c>
      <c r="AU44">
        <f>1-0.58*0.74</f>
        <v>0.57079999999999997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f>1-0.56*0.55</f>
        <v>0.69199999999999995</v>
      </c>
      <c r="BD44">
        <f>1-0.64*0.61</f>
        <v>0.60959999999999992</v>
      </c>
      <c r="BE44">
        <v>1</v>
      </c>
      <c r="BF44">
        <v>1</v>
      </c>
      <c r="BG44">
        <f>1-0.02</f>
        <v>0.98</v>
      </c>
      <c r="BH44">
        <f t="shared" ref="BH44:BK44" si="8">1-0.02</f>
        <v>0.98</v>
      </c>
      <c r="BI44">
        <f t="shared" si="8"/>
        <v>0.98</v>
      </c>
      <c r="BJ44">
        <f t="shared" si="8"/>
        <v>0.98</v>
      </c>
      <c r="BK44">
        <f t="shared" si="8"/>
        <v>0.98</v>
      </c>
      <c r="BL44">
        <f>1-0.16*0.72</f>
        <v>0.88480000000000003</v>
      </c>
      <c r="BM44">
        <f>1-0.15*0.7</f>
        <v>0.89500000000000002</v>
      </c>
    </row>
    <row r="45" spans="1:65" x14ac:dyDescent="0.25">
      <c r="A45" t="s">
        <v>110</v>
      </c>
      <c r="B45" t="s">
        <v>111</v>
      </c>
      <c r="C45">
        <v>1</v>
      </c>
      <c r="D45">
        <v>1</v>
      </c>
      <c r="E45">
        <v>1.2</v>
      </c>
      <c r="F45">
        <v>1.2</v>
      </c>
      <c r="G45">
        <v>1.2</v>
      </c>
      <c r="H45">
        <v>1.2</v>
      </c>
      <c r="I45">
        <v>1.2</v>
      </c>
      <c r="J45">
        <v>1</v>
      </c>
      <c r="K45">
        <v>1</v>
      </c>
      <c r="L45">
        <v>1</v>
      </c>
      <c r="M45">
        <v>1</v>
      </c>
      <c r="N45">
        <v>0.6</v>
      </c>
      <c r="O45">
        <v>0.6</v>
      </c>
      <c r="P45">
        <v>0.6</v>
      </c>
      <c r="Q45">
        <v>0.6</v>
      </c>
      <c r="R45">
        <v>0.6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f>1-0.4*0.5-0.5*0.25</f>
        <v>0.67500000000000004</v>
      </c>
      <c r="AE45">
        <f t="shared" ref="AE45:AL45" si="9">1-0.4*0.5-0.5*0.25</f>
        <v>0.67500000000000004</v>
      </c>
      <c r="AF45">
        <f t="shared" si="9"/>
        <v>0.67500000000000004</v>
      </c>
      <c r="AG45">
        <f t="shared" si="9"/>
        <v>0.67500000000000004</v>
      </c>
      <c r="AH45">
        <f t="shared" si="9"/>
        <v>0.67500000000000004</v>
      </c>
      <c r="AI45">
        <f t="shared" si="9"/>
        <v>0.67500000000000004</v>
      </c>
      <c r="AJ45">
        <f t="shared" si="9"/>
        <v>0.67500000000000004</v>
      </c>
      <c r="AK45">
        <f t="shared" si="9"/>
        <v>0.67500000000000004</v>
      </c>
      <c r="AL45">
        <f t="shared" si="9"/>
        <v>0.67500000000000004</v>
      </c>
      <c r="AM45">
        <f>1-0.5</f>
        <v>0.5</v>
      </c>
      <c r="AN45">
        <f t="shared" ref="AN45:AS45" si="10">1-0.5</f>
        <v>0.5</v>
      </c>
      <c r="AO45">
        <f t="shared" si="10"/>
        <v>0.5</v>
      </c>
      <c r="AP45">
        <f t="shared" si="10"/>
        <v>0.5</v>
      </c>
      <c r="AQ45">
        <f t="shared" si="10"/>
        <v>0.5</v>
      </c>
      <c r="AR45">
        <f t="shared" si="10"/>
        <v>0.5</v>
      </c>
      <c r="AS45">
        <f t="shared" si="10"/>
        <v>0.5</v>
      </c>
      <c r="AT45">
        <f>1-0.58*0.96</f>
        <v>0.44320000000000004</v>
      </c>
      <c r="AU45">
        <f>1-0.58*0.96</f>
        <v>0.44320000000000004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f>1-0.56*0.55</f>
        <v>0.69199999999999995</v>
      </c>
      <c r="BD45">
        <f>1-0.64*0.61</f>
        <v>0.60959999999999992</v>
      </c>
      <c r="BE45">
        <f>BE44*BE42</f>
        <v>0.96</v>
      </c>
      <c r="BF45">
        <f t="shared" ref="BF45:BM45" si="11">BF44*BF42</f>
        <v>0.96</v>
      </c>
      <c r="BG45">
        <f t="shared" si="11"/>
        <v>0.94079999999999997</v>
      </c>
      <c r="BH45">
        <f t="shared" si="11"/>
        <v>0.94079999999999997</v>
      </c>
      <c r="BI45">
        <f t="shared" si="11"/>
        <v>0.94079999999999997</v>
      </c>
      <c r="BJ45">
        <f t="shared" si="11"/>
        <v>0.94079999999999997</v>
      </c>
      <c r="BK45">
        <f t="shared" si="11"/>
        <v>0.94079999999999997</v>
      </c>
      <c r="BL45">
        <f t="shared" si="11"/>
        <v>0.84940800000000005</v>
      </c>
      <c r="BM45">
        <f t="shared" si="11"/>
        <v>0.85919999999999996</v>
      </c>
    </row>
    <row r="46" spans="1:65" x14ac:dyDescent="0.25">
      <c r="A46" t="s">
        <v>113</v>
      </c>
      <c r="B46" t="s">
        <v>114</v>
      </c>
      <c r="C46">
        <v>1</v>
      </c>
      <c r="D46">
        <v>1</v>
      </c>
      <c r="E46">
        <v>1.2</v>
      </c>
      <c r="F46">
        <v>1.2</v>
      </c>
      <c r="G46">
        <v>1.2</v>
      </c>
      <c r="H46">
        <v>1.2</v>
      </c>
      <c r="I46">
        <v>1.2</v>
      </c>
      <c r="J46">
        <v>1</v>
      </c>
      <c r="K46">
        <v>1</v>
      </c>
      <c r="L46">
        <v>1</v>
      </c>
      <c r="M46">
        <v>1</v>
      </c>
      <c r="N46">
        <v>0.6</v>
      </c>
      <c r="O46">
        <v>0.6</v>
      </c>
      <c r="P46">
        <v>0.6</v>
      </c>
      <c r="Q46">
        <v>0.6</v>
      </c>
      <c r="R46">
        <v>0.6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f t="shared" ref="AD46:AL46" si="12">1-0.4*0.5-1*0.25</f>
        <v>0.55000000000000004</v>
      </c>
      <c r="AE46">
        <f t="shared" si="12"/>
        <v>0.55000000000000004</v>
      </c>
      <c r="AF46">
        <f t="shared" si="12"/>
        <v>0.55000000000000004</v>
      </c>
      <c r="AG46">
        <f t="shared" si="12"/>
        <v>0.55000000000000004</v>
      </c>
      <c r="AH46">
        <f t="shared" si="12"/>
        <v>0.55000000000000004</v>
      </c>
      <c r="AI46">
        <f t="shared" si="12"/>
        <v>0.55000000000000004</v>
      </c>
      <c r="AJ46">
        <f t="shared" si="12"/>
        <v>0.55000000000000004</v>
      </c>
      <c r="AK46">
        <f t="shared" si="12"/>
        <v>0.55000000000000004</v>
      </c>
      <c r="AL46">
        <f t="shared" si="12"/>
        <v>0.55000000000000004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f>1-0.56*0.55</f>
        <v>0.69199999999999995</v>
      </c>
      <c r="BD46">
        <f>1-0.64*0.61</f>
        <v>0.60959999999999992</v>
      </c>
      <c r="BE46">
        <f>BE44*BE42</f>
        <v>0.96</v>
      </c>
      <c r="BF46">
        <f t="shared" ref="BF46:BM46" si="13">BF44*BF42</f>
        <v>0.96</v>
      </c>
      <c r="BG46">
        <f t="shared" si="13"/>
        <v>0.94079999999999997</v>
      </c>
      <c r="BH46">
        <f t="shared" si="13"/>
        <v>0.94079999999999997</v>
      </c>
      <c r="BI46">
        <f t="shared" si="13"/>
        <v>0.94079999999999997</v>
      </c>
      <c r="BJ46">
        <f t="shared" si="13"/>
        <v>0.94079999999999997</v>
      </c>
      <c r="BK46">
        <f t="shared" si="13"/>
        <v>0.94079999999999997</v>
      </c>
      <c r="BL46">
        <f t="shared" si="13"/>
        <v>0.84940800000000005</v>
      </c>
      <c r="BM46">
        <f t="shared" si="13"/>
        <v>0.85919999999999996</v>
      </c>
    </row>
    <row r="47" spans="1:65" x14ac:dyDescent="0.25">
      <c r="A47" t="s">
        <v>115</v>
      </c>
      <c r="B47" t="s">
        <v>120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f>1-0.175</f>
        <v>0.82499999999999996</v>
      </c>
      <c r="BF47">
        <f t="shared" ref="BF47:BM47" si="14">1-0.175</f>
        <v>0.82499999999999996</v>
      </c>
      <c r="BG47">
        <f t="shared" si="14"/>
        <v>0.82499999999999996</v>
      </c>
      <c r="BH47">
        <f t="shared" si="14"/>
        <v>0.82499999999999996</v>
      </c>
      <c r="BI47">
        <f t="shared" si="14"/>
        <v>0.82499999999999996</v>
      </c>
      <c r="BJ47">
        <f t="shared" si="14"/>
        <v>0.82499999999999996</v>
      </c>
      <c r="BK47">
        <f t="shared" si="14"/>
        <v>0.82499999999999996</v>
      </c>
      <c r="BL47">
        <f t="shared" si="14"/>
        <v>0.82499999999999996</v>
      </c>
      <c r="BM47">
        <f t="shared" si="14"/>
        <v>0.82499999999999996</v>
      </c>
    </row>
    <row r="48" spans="1:65" x14ac:dyDescent="0.25">
      <c r="A48" t="s">
        <v>116</v>
      </c>
      <c r="B48" t="s">
        <v>121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f>1-0.26</f>
        <v>0.74</v>
      </c>
      <c r="BF48">
        <f t="shared" ref="BF48:BM48" si="15">1-0.26</f>
        <v>0.74</v>
      </c>
      <c r="BG48">
        <f t="shared" si="15"/>
        <v>0.74</v>
      </c>
      <c r="BH48">
        <f t="shared" si="15"/>
        <v>0.74</v>
      </c>
      <c r="BI48">
        <f t="shared" si="15"/>
        <v>0.74</v>
      </c>
      <c r="BJ48">
        <f t="shared" si="15"/>
        <v>0.74</v>
      </c>
      <c r="BK48">
        <f t="shared" si="15"/>
        <v>0.74</v>
      </c>
      <c r="BL48">
        <f t="shared" si="15"/>
        <v>0.74</v>
      </c>
      <c r="BM48">
        <f t="shared" si="15"/>
        <v>0.74</v>
      </c>
    </row>
    <row r="49" spans="1:65" x14ac:dyDescent="0.25">
      <c r="A49" t="s">
        <v>117</v>
      </c>
      <c r="B49" t="s">
        <v>122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1.25</v>
      </c>
      <c r="K49">
        <v>1.25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f>1-0.5*0.75</f>
        <v>0.625</v>
      </c>
      <c r="T49">
        <f>1-0.5*0.75</f>
        <v>0.625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f>1-0.5*0.75</f>
        <v>0.625</v>
      </c>
      <c r="AL49">
        <f>1-0.5*0.75</f>
        <v>0.625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f>1-0.75*0.75</f>
        <v>0.4375</v>
      </c>
      <c r="AU49">
        <f>1-0.75*0.75</f>
        <v>0.4375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f>1-0.75*0.75</f>
        <v>0.4375</v>
      </c>
      <c r="BD49">
        <f>1-0.75*0.75</f>
        <v>0.4375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</row>
    <row r="50" spans="1:65" x14ac:dyDescent="0.25">
      <c r="A50" t="s">
        <v>118</v>
      </c>
      <c r="B50" t="s">
        <v>123</v>
      </c>
      <c r="C50">
        <v>1.25</v>
      </c>
      <c r="D50">
        <v>1.25</v>
      </c>
      <c r="E50">
        <v>1.25</v>
      </c>
      <c r="F50">
        <v>1.25</v>
      </c>
      <c r="G50">
        <v>1.25</v>
      </c>
      <c r="H50">
        <v>1.25</v>
      </c>
      <c r="I50">
        <v>1.25</v>
      </c>
      <c r="J50">
        <v>1.25</v>
      </c>
      <c r="K50">
        <v>1.25</v>
      </c>
      <c r="L50">
        <f>1-0.25</f>
        <v>0.75</v>
      </c>
      <c r="M50">
        <f t="shared" ref="M50:T50" si="16">1-0.25</f>
        <v>0.75</v>
      </c>
      <c r="N50">
        <f t="shared" si="16"/>
        <v>0.75</v>
      </c>
      <c r="O50">
        <f t="shared" si="16"/>
        <v>0.75</v>
      </c>
      <c r="P50">
        <f t="shared" si="16"/>
        <v>0.75</v>
      </c>
      <c r="Q50">
        <f t="shared" si="16"/>
        <v>0.75</v>
      </c>
      <c r="R50">
        <f t="shared" si="16"/>
        <v>0.75</v>
      </c>
      <c r="S50">
        <f t="shared" si="16"/>
        <v>0.75</v>
      </c>
      <c r="T50">
        <f t="shared" si="16"/>
        <v>0.75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f>1-0.25</f>
        <v>0.75</v>
      </c>
      <c r="AE50">
        <f t="shared" ref="AE50:AL51" si="17">1-0.25</f>
        <v>0.75</v>
      </c>
      <c r="AF50">
        <f t="shared" si="17"/>
        <v>0.75</v>
      </c>
      <c r="AG50">
        <f t="shared" si="17"/>
        <v>0.75</v>
      </c>
      <c r="AH50">
        <f t="shared" si="17"/>
        <v>0.75</v>
      </c>
      <c r="AI50">
        <f t="shared" si="17"/>
        <v>0.75</v>
      </c>
      <c r="AJ50">
        <f t="shared" si="17"/>
        <v>0.75</v>
      </c>
      <c r="AK50">
        <f t="shared" si="17"/>
        <v>0.75</v>
      </c>
      <c r="AL50">
        <f t="shared" si="17"/>
        <v>0.75</v>
      </c>
      <c r="AM50">
        <f>1-0.75</f>
        <v>0.25</v>
      </c>
      <c r="AN50">
        <f t="shared" ref="AN50:BD50" si="18">1-0.75</f>
        <v>0.25</v>
      </c>
      <c r="AO50">
        <f t="shared" si="18"/>
        <v>0.25</v>
      </c>
      <c r="AP50">
        <f t="shared" si="18"/>
        <v>0.25</v>
      </c>
      <c r="AQ50">
        <f t="shared" si="18"/>
        <v>0.25</v>
      </c>
      <c r="AR50">
        <f t="shared" si="18"/>
        <v>0.25</v>
      </c>
      <c r="AS50">
        <f t="shared" si="18"/>
        <v>0.25</v>
      </c>
      <c r="AT50">
        <f t="shared" si="18"/>
        <v>0.25</v>
      </c>
      <c r="AU50">
        <f t="shared" si="18"/>
        <v>0.25</v>
      </c>
      <c r="AV50">
        <f>1-0.75</f>
        <v>0.25</v>
      </c>
      <c r="AW50">
        <f t="shared" si="18"/>
        <v>0.25</v>
      </c>
      <c r="AX50">
        <f t="shared" si="18"/>
        <v>0.25</v>
      </c>
      <c r="AY50">
        <f t="shared" si="18"/>
        <v>0.25</v>
      </c>
      <c r="AZ50">
        <f t="shared" si="18"/>
        <v>0.25</v>
      </c>
      <c r="BA50">
        <f t="shared" si="18"/>
        <v>0.25</v>
      </c>
      <c r="BB50">
        <f t="shared" si="18"/>
        <v>0.25</v>
      </c>
      <c r="BC50">
        <f t="shared" si="18"/>
        <v>0.25</v>
      </c>
      <c r="BD50">
        <f t="shared" si="18"/>
        <v>0.25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</row>
    <row r="51" spans="1:65" x14ac:dyDescent="0.25">
      <c r="A51" t="s">
        <v>119</v>
      </c>
      <c r="B51" t="s">
        <v>124</v>
      </c>
      <c r="C51">
        <f>1+0.5*0.5</f>
        <v>1.25</v>
      </c>
      <c r="D51">
        <f t="shared" ref="D51:K51" si="19">1+0.5*0.5</f>
        <v>1.25</v>
      </c>
      <c r="E51">
        <f t="shared" si="19"/>
        <v>1.25</v>
      </c>
      <c r="F51">
        <f t="shared" si="19"/>
        <v>1.25</v>
      </c>
      <c r="G51">
        <f t="shared" si="19"/>
        <v>1.25</v>
      </c>
      <c r="H51">
        <f t="shared" si="19"/>
        <v>1.25</v>
      </c>
      <c r="I51">
        <f t="shared" si="19"/>
        <v>1.25</v>
      </c>
      <c r="J51">
        <f t="shared" si="19"/>
        <v>1.25</v>
      </c>
      <c r="K51">
        <f t="shared" si="19"/>
        <v>1.25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f>1-0.25</f>
        <v>0.75</v>
      </c>
      <c r="AE51">
        <f t="shared" si="17"/>
        <v>0.75</v>
      </c>
      <c r="AF51">
        <f t="shared" si="17"/>
        <v>0.75</v>
      </c>
      <c r="AG51">
        <f t="shared" si="17"/>
        <v>0.75</v>
      </c>
      <c r="AH51">
        <f t="shared" si="17"/>
        <v>0.75</v>
      </c>
      <c r="AI51">
        <f t="shared" si="17"/>
        <v>0.75</v>
      </c>
      <c r="AJ51">
        <f t="shared" si="17"/>
        <v>0.75</v>
      </c>
      <c r="AK51">
        <f t="shared" si="17"/>
        <v>0.75</v>
      </c>
      <c r="AL51">
        <f t="shared" si="17"/>
        <v>0.75</v>
      </c>
      <c r="AM51">
        <f>1+0.25*0.5</f>
        <v>1.125</v>
      </c>
      <c r="AN51">
        <f t="shared" ref="AN51:AU51" si="20">1+0.25*0.5</f>
        <v>1.125</v>
      </c>
      <c r="AO51">
        <f t="shared" si="20"/>
        <v>1.125</v>
      </c>
      <c r="AP51">
        <f t="shared" si="20"/>
        <v>1.125</v>
      </c>
      <c r="AQ51">
        <f t="shared" si="20"/>
        <v>1.125</v>
      </c>
      <c r="AR51">
        <f t="shared" si="20"/>
        <v>1.125</v>
      </c>
      <c r="AS51">
        <f t="shared" si="20"/>
        <v>1.125</v>
      </c>
      <c r="AT51">
        <f t="shared" si="20"/>
        <v>1.125</v>
      </c>
      <c r="AU51">
        <f t="shared" si="20"/>
        <v>1.125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</row>
    <row r="52" spans="1:65" x14ac:dyDescent="0.25">
      <c r="A52" t="s">
        <v>129</v>
      </c>
      <c r="B52" t="s">
        <v>127</v>
      </c>
      <c r="C52">
        <f>1+0.5*0.45</f>
        <v>1.2250000000000001</v>
      </c>
      <c r="D52">
        <f t="shared" ref="D52:K55" si="21">1+0.5*0.45</f>
        <v>1.2250000000000001</v>
      </c>
      <c r="E52">
        <f t="shared" si="21"/>
        <v>1.2250000000000001</v>
      </c>
      <c r="F52">
        <f t="shared" si="21"/>
        <v>1.2250000000000001</v>
      </c>
      <c r="G52">
        <f t="shared" si="21"/>
        <v>1.2250000000000001</v>
      </c>
      <c r="H52">
        <f t="shared" si="21"/>
        <v>1.2250000000000001</v>
      </c>
      <c r="I52">
        <f t="shared" si="21"/>
        <v>1.2250000000000001</v>
      </c>
      <c r="J52">
        <f t="shared" si="21"/>
        <v>1.2250000000000001</v>
      </c>
      <c r="K52">
        <f t="shared" si="21"/>
        <v>1.2250000000000001</v>
      </c>
      <c r="L52">
        <v>0.55000000000000004</v>
      </c>
      <c r="M52">
        <v>0.55000000000000004</v>
      </c>
      <c r="N52">
        <v>0.55000000000000004</v>
      </c>
      <c r="O52">
        <v>0.55000000000000004</v>
      </c>
      <c r="P52">
        <v>0.55000000000000004</v>
      </c>
      <c r="Q52">
        <v>0.55000000000000004</v>
      </c>
      <c r="R52">
        <v>0.55000000000000004</v>
      </c>
      <c r="S52">
        <v>0.55000000000000004</v>
      </c>
      <c r="T52">
        <v>0.55000000000000004</v>
      </c>
      <c r="U52">
        <v>0.2</v>
      </c>
      <c r="V52">
        <v>0.2</v>
      </c>
      <c r="W52">
        <v>0.2</v>
      </c>
      <c r="X52">
        <v>0.2</v>
      </c>
      <c r="Y52">
        <v>0.2</v>
      </c>
      <c r="Z52">
        <v>0.2</v>
      </c>
      <c r="AA52">
        <v>0.2</v>
      </c>
      <c r="AB52">
        <v>0.2</v>
      </c>
      <c r="AC52">
        <v>0.2</v>
      </c>
      <c r="AD52">
        <v>0.15</v>
      </c>
      <c r="AE52">
        <v>0.15</v>
      </c>
      <c r="AF52">
        <v>0.15</v>
      </c>
      <c r="AG52">
        <v>0.15</v>
      </c>
      <c r="AH52">
        <v>0.15</v>
      </c>
      <c r="AI52">
        <v>0.15</v>
      </c>
      <c r="AJ52">
        <v>0.15</v>
      </c>
      <c r="AK52">
        <v>0.15</v>
      </c>
      <c r="AL52">
        <v>0.15</v>
      </c>
      <c r="AM52">
        <v>0.2</v>
      </c>
      <c r="AN52">
        <v>0.2</v>
      </c>
      <c r="AO52">
        <v>0.2</v>
      </c>
      <c r="AP52">
        <v>0.2</v>
      </c>
      <c r="AQ52">
        <v>0.2</v>
      </c>
      <c r="AR52">
        <v>0.2</v>
      </c>
      <c r="AS52">
        <v>0.2</v>
      </c>
      <c r="AT52">
        <v>0.2</v>
      </c>
      <c r="AU52">
        <v>0.2</v>
      </c>
      <c r="AV52">
        <v>0.5</v>
      </c>
      <c r="AW52">
        <v>0.5</v>
      </c>
      <c r="AX52">
        <v>0.5</v>
      </c>
      <c r="AY52">
        <v>0.5</v>
      </c>
      <c r="AZ52">
        <v>0.5</v>
      </c>
      <c r="BA52">
        <v>0.5</v>
      </c>
      <c r="BB52">
        <v>0.5</v>
      </c>
      <c r="BC52">
        <v>0.5</v>
      </c>
      <c r="BD52">
        <v>0.5</v>
      </c>
      <c r="BE52">
        <f t="shared" ref="BE52:BM67" si="22">1-0.04</f>
        <v>0.96</v>
      </c>
      <c r="BF52">
        <f t="shared" si="22"/>
        <v>0.96</v>
      </c>
      <c r="BG52">
        <f t="shared" si="22"/>
        <v>0.96</v>
      </c>
      <c r="BH52">
        <f t="shared" si="22"/>
        <v>0.96</v>
      </c>
      <c r="BI52">
        <f t="shared" si="22"/>
        <v>0.96</v>
      </c>
      <c r="BJ52">
        <f t="shared" si="22"/>
        <v>0.96</v>
      </c>
      <c r="BK52">
        <f t="shared" si="22"/>
        <v>0.96</v>
      </c>
      <c r="BL52">
        <f t="shared" si="22"/>
        <v>0.96</v>
      </c>
      <c r="BM52">
        <f t="shared" si="22"/>
        <v>0.96</v>
      </c>
    </row>
    <row r="53" spans="1:65" x14ac:dyDescent="0.25">
      <c r="A53" t="s">
        <v>128</v>
      </c>
      <c r="B53" t="s">
        <v>127</v>
      </c>
      <c r="C53">
        <f>1+0.5*0.45</f>
        <v>1.2250000000000001</v>
      </c>
      <c r="D53">
        <f t="shared" si="21"/>
        <v>1.2250000000000001</v>
      </c>
      <c r="E53">
        <f t="shared" si="21"/>
        <v>1.2250000000000001</v>
      </c>
      <c r="F53">
        <f t="shared" si="21"/>
        <v>1.2250000000000001</v>
      </c>
      <c r="G53">
        <f t="shared" si="21"/>
        <v>1.2250000000000001</v>
      </c>
      <c r="H53">
        <f t="shared" si="21"/>
        <v>1.2250000000000001</v>
      </c>
      <c r="I53">
        <f t="shared" si="21"/>
        <v>1.2250000000000001</v>
      </c>
      <c r="J53">
        <f t="shared" si="21"/>
        <v>1.2250000000000001</v>
      </c>
      <c r="K53">
        <f t="shared" si="21"/>
        <v>1.2250000000000001</v>
      </c>
      <c r="L53">
        <v>0.55000000000000004</v>
      </c>
      <c r="M53">
        <v>0.55000000000000004</v>
      </c>
      <c r="N53">
        <v>0.55000000000000004</v>
      </c>
      <c r="O53">
        <v>0.55000000000000004</v>
      </c>
      <c r="P53">
        <v>0.55000000000000004</v>
      </c>
      <c r="Q53">
        <v>0.55000000000000004</v>
      </c>
      <c r="R53">
        <v>0.55000000000000004</v>
      </c>
      <c r="S53">
        <v>0.55000000000000004</v>
      </c>
      <c r="T53">
        <v>0.55000000000000004</v>
      </c>
      <c r="U53">
        <v>0.2</v>
      </c>
      <c r="V53">
        <v>0.2</v>
      </c>
      <c r="W53">
        <v>0.2</v>
      </c>
      <c r="X53">
        <v>0.2</v>
      </c>
      <c r="Y53">
        <v>0.2</v>
      </c>
      <c r="Z53">
        <v>0.2</v>
      </c>
      <c r="AA53">
        <v>0.2</v>
      </c>
      <c r="AB53">
        <v>0.2</v>
      </c>
      <c r="AC53">
        <v>0.2</v>
      </c>
      <c r="AD53">
        <v>0.15</v>
      </c>
      <c r="AE53">
        <v>0.15</v>
      </c>
      <c r="AF53">
        <v>0.15</v>
      </c>
      <c r="AG53">
        <v>0.15</v>
      </c>
      <c r="AH53">
        <v>0.15</v>
      </c>
      <c r="AI53">
        <v>0.15</v>
      </c>
      <c r="AJ53">
        <v>0.15</v>
      </c>
      <c r="AK53">
        <v>0.15</v>
      </c>
      <c r="AL53">
        <v>0.15</v>
      </c>
      <c r="AM53">
        <v>0.3</v>
      </c>
      <c r="AN53">
        <v>0.3</v>
      </c>
      <c r="AO53">
        <v>0.3</v>
      </c>
      <c r="AP53">
        <v>0.3</v>
      </c>
      <c r="AQ53">
        <v>0.3</v>
      </c>
      <c r="AR53">
        <v>0.3</v>
      </c>
      <c r="AS53">
        <v>0.3</v>
      </c>
      <c r="AT53">
        <v>0.3</v>
      </c>
      <c r="AU53">
        <v>0.3</v>
      </c>
      <c r="AV53">
        <v>0.5</v>
      </c>
      <c r="AW53">
        <v>0.5</v>
      </c>
      <c r="AX53">
        <v>0.5</v>
      </c>
      <c r="AY53">
        <v>0.5</v>
      </c>
      <c r="AZ53">
        <v>0.5</v>
      </c>
      <c r="BA53">
        <v>0.5</v>
      </c>
      <c r="BB53">
        <v>0.5</v>
      </c>
      <c r="BC53">
        <v>0.5</v>
      </c>
      <c r="BD53">
        <v>0.5</v>
      </c>
      <c r="BE53">
        <f t="shared" si="22"/>
        <v>0.96</v>
      </c>
      <c r="BF53">
        <f t="shared" si="22"/>
        <v>0.96</v>
      </c>
      <c r="BG53">
        <f t="shared" si="22"/>
        <v>0.96</v>
      </c>
      <c r="BH53">
        <f t="shared" si="22"/>
        <v>0.96</v>
      </c>
      <c r="BI53">
        <f t="shared" si="22"/>
        <v>0.96</v>
      </c>
      <c r="BJ53">
        <f t="shared" si="22"/>
        <v>0.96</v>
      </c>
      <c r="BK53">
        <f t="shared" si="22"/>
        <v>0.96</v>
      </c>
      <c r="BL53">
        <f t="shared" si="22"/>
        <v>0.96</v>
      </c>
      <c r="BM53">
        <f t="shared" si="22"/>
        <v>0.96</v>
      </c>
    </row>
    <row r="54" spans="1:65" x14ac:dyDescent="0.25">
      <c r="A54" t="s">
        <v>130</v>
      </c>
      <c r="B54" t="s">
        <v>127</v>
      </c>
      <c r="C54">
        <f>1+0.5*0.45</f>
        <v>1.2250000000000001</v>
      </c>
      <c r="D54">
        <f t="shared" si="21"/>
        <v>1.2250000000000001</v>
      </c>
      <c r="E54">
        <f t="shared" si="21"/>
        <v>1.2250000000000001</v>
      </c>
      <c r="F54">
        <f t="shared" si="21"/>
        <v>1.2250000000000001</v>
      </c>
      <c r="G54">
        <f t="shared" si="21"/>
        <v>1.2250000000000001</v>
      </c>
      <c r="H54">
        <f t="shared" si="21"/>
        <v>1.2250000000000001</v>
      </c>
      <c r="I54">
        <f t="shared" si="21"/>
        <v>1.2250000000000001</v>
      </c>
      <c r="J54">
        <f t="shared" si="21"/>
        <v>1.2250000000000001</v>
      </c>
      <c r="K54">
        <f t="shared" si="21"/>
        <v>1.2250000000000001</v>
      </c>
      <c r="L54">
        <v>1</v>
      </c>
      <c r="M54">
        <v>0.55000000000000004</v>
      </c>
      <c r="N54">
        <v>0.55000000000000004</v>
      </c>
      <c r="O54">
        <v>0.55000000000000004</v>
      </c>
      <c r="P54">
        <v>0.55000000000000004</v>
      </c>
      <c r="Q54">
        <v>0.55000000000000004</v>
      </c>
      <c r="R54">
        <v>0.55000000000000004</v>
      </c>
      <c r="S54">
        <v>0.55000000000000004</v>
      </c>
      <c r="T54">
        <v>0.55000000000000004</v>
      </c>
      <c r="U54">
        <v>1</v>
      </c>
      <c r="V54">
        <v>0.2</v>
      </c>
      <c r="W54">
        <v>0.2</v>
      </c>
      <c r="X54">
        <v>0.2</v>
      </c>
      <c r="Y54">
        <v>0.2</v>
      </c>
      <c r="Z54">
        <v>0.2</v>
      </c>
      <c r="AA54">
        <v>0.2</v>
      </c>
      <c r="AB54">
        <v>0.2</v>
      </c>
      <c r="AC54">
        <v>0.2</v>
      </c>
      <c r="AD54">
        <v>0.15</v>
      </c>
      <c r="AE54">
        <v>0.15</v>
      </c>
      <c r="AF54">
        <v>0.15</v>
      </c>
      <c r="AG54">
        <v>0.15</v>
      </c>
      <c r="AH54">
        <v>0.15</v>
      </c>
      <c r="AI54">
        <v>0.15</v>
      </c>
      <c r="AJ54">
        <v>0.15</v>
      </c>
      <c r="AK54">
        <v>0.15</v>
      </c>
      <c r="AL54">
        <v>0.15</v>
      </c>
      <c r="AM54">
        <v>0.2</v>
      </c>
      <c r="AN54">
        <v>0.2</v>
      </c>
      <c r="AO54">
        <v>0.2</v>
      </c>
      <c r="AP54">
        <v>0.2</v>
      </c>
      <c r="AQ54">
        <v>0.2</v>
      </c>
      <c r="AR54">
        <v>0.2</v>
      </c>
      <c r="AS54">
        <v>0.2</v>
      </c>
      <c r="AT54">
        <v>0.2</v>
      </c>
      <c r="AU54">
        <v>0.2</v>
      </c>
      <c r="AV54">
        <v>0.5</v>
      </c>
      <c r="AW54">
        <v>0.5</v>
      </c>
      <c r="AX54">
        <v>0.5</v>
      </c>
      <c r="AY54">
        <v>0.5</v>
      </c>
      <c r="AZ54">
        <v>0.5</v>
      </c>
      <c r="BA54">
        <v>0.5</v>
      </c>
      <c r="BB54">
        <v>0.5</v>
      </c>
      <c r="BC54">
        <v>0.5</v>
      </c>
      <c r="BD54">
        <v>0.5</v>
      </c>
      <c r="BE54">
        <f t="shared" si="22"/>
        <v>0.96</v>
      </c>
      <c r="BF54">
        <f t="shared" si="22"/>
        <v>0.96</v>
      </c>
      <c r="BG54">
        <f t="shared" si="22"/>
        <v>0.96</v>
      </c>
      <c r="BH54">
        <f t="shared" si="22"/>
        <v>0.96</v>
      </c>
      <c r="BI54">
        <f t="shared" si="22"/>
        <v>0.96</v>
      </c>
      <c r="BJ54">
        <f t="shared" si="22"/>
        <v>0.96</v>
      </c>
      <c r="BK54">
        <f t="shared" si="22"/>
        <v>0.96</v>
      </c>
      <c r="BL54">
        <f t="shared" si="22"/>
        <v>0.96</v>
      </c>
      <c r="BM54">
        <f t="shared" si="22"/>
        <v>0.96</v>
      </c>
    </row>
    <row r="55" spans="1:65" x14ac:dyDescent="0.25">
      <c r="A55" t="s">
        <v>131</v>
      </c>
      <c r="B55" t="s">
        <v>127</v>
      </c>
      <c r="C55">
        <f>1+0.5*0.45</f>
        <v>1.2250000000000001</v>
      </c>
      <c r="D55">
        <f t="shared" si="21"/>
        <v>1.2250000000000001</v>
      </c>
      <c r="E55">
        <f t="shared" si="21"/>
        <v>1.2250000000000001</v>
      </c>
      <c r="F55">
        <f t="shared" si="21"/>
        <v>1.2250000000000001</v>
      </c>
      <c r="G55">
        <f t="shared" si="21"/>
        <v>1.2250000000000001</v>
      </c>
      <c r="H55">
        <f t="shared" si="21"/>
        <v>1.2250000000000001</v>
      </c>
      <c r="I55">
        <f t="shared" si="21"/>
        <v>1.2250000000000001</v>
      </c>
      <c r="J55">
        <f t="shared" si="21"/>
        <v>1.2250000000000001</v>
      </c>
      <c r="K55">
        <f t="shared" si="21"/>
        <v>1.2250000000000001</v>
      </c>
      <c r="L55">
        <v>1</v>
      </c>
      <c r="M55">
        <v>0.55000000000000004</v>
      </c>
      <c r="N55">
        <v>0.55000000000000004</v>
      </c>
      <c r="O55">
        <v>0.55000000000000004</v>
      </c>
      <c r="P55">
        <v>0.55000000000000004</v>
      </c>
      <c r="Q55">
        <v>0.55000000000000004</v>
      </c>
      <c r="R55">
        <v>0.55000000000000004</v>
      </c>
      <c r="S55">
        <v>0.55000000000000004</v>
      </c>
      <c r="T55">
        <v>0.55000000000000004</v>
      </c>
      <c r="U55">
        <v>1</v>
      </c>
      <c r="V55">
        <v>0.2</v>
      </c>
      <c r="W55">
        <v>0.2</v>
      </c>
      <c r="X55">
        <v>0.2</v>
      </c>
      <c r="Y55">
        <v>0.2</v>
      </c>
      <c r="Z55">
        <v>0.2</v>
      </c>
      <c r="AA55">
        <v>0.2</v>
      </c>
      <c r="AB55">
        <v>0.2</v>
      </c>
      <c r="AC55">
        <v>0.2</v>
      </c>
      <c r="AD55">
        <v>0.15</v>
      </c>
      <c r="AE55">
        <v>0.15</v>
      </c>
      <c r="AF55">
        <v>0.15</v>
      </c>
      <c r="AG55">
        <v>0.15</v>
      </c>
      <c r="AH55">
        <v>0.15</v>
      </c>
      <c r="AI55">
        <v>0.15</v>
      </c>
      <c r="AJ55">
        <v>0.15</v>
      </c>
      <c r="AK55">
        <v>0.15</v>
      </c>
      <c r="AL55">
        <v>0.15</v>
      </c>
      <c r="AM55">
        <v>0.3</v>
      </c>
      <c r="AN55">
        <v>0.3</v>
      </c>
      <c r="AO55">
        <v>0.3</v>
      </c>
      <c r="AP55">
        <v>0.3</v>
      </c>
      <c r="AQ55">
        <v>0.3</v>
      </c>
      <c r="AR55">
        <v>0.3</v>
      </c>
      <c r="AS55">
        <v>0.3</v>
      </c>
      <c r="AT55">
        <v>0.3</v>
      </c>
      <c r="AU55">
        <v>0.3</v>
      </c>
      <c r="AV55">
        <v>0.5</v>
      </c>
      <c r="AW55">
        <v>0.5</v>
      </c>
      <c r="AX55">
        <v>0.5</v>
      </c>
      <c r="AY55">
        <v>0.5</v>
      </c>
      <c r="AZ55">
        <v>0.5</v>
      </c>
      <c r="BA55">
        <v>0.5</v>
      </c>
      <c r="BB55">
        <v>0.5</v>
      </c>
      <c r="BC55">
        <v>0.5</v>
      </c>
      <c r="BD55">
        <v>0.5</v>
      </c>
      <c r="BE55">
        <f t="shared" si="22"/>
        <v>0.96</v>
      </c>
      <c r="BF55">
        <f t="shared" si="22"/>
        <v>0.96</v>
      </c>
      <c r="BG55">
        <f t="shared" si="22"/>
        <v>0.96</v>
      </c>
      <c r="BH55">
        <f t="shared" si="22"/>
        <v>0.96</v>
      </c>
      <c r="BI55">
        <f t="shared" si="22"/>
        <v>0.96</v>
      </c>
      <c r="BJ55">
        <f t="shared" si="22"/>
        <v>0.96</v>
      </c>
      <c r="BK55">
        <f t="shared" si="22"/>
        <v>0.96</v>
      </c>
      <c r="BL55">
        <f t="shared" si="22"/>
        <v>0.96</v>
      </c>
      <c r="BM55">
        <f t="shared" si="22"/>
        <v>0.96</v>
      </c>
    </row>
    <row r="56" spans="1:65" x14ac:dyDescent="0.25">
      <c r="A56" t="s">
        <v>132</v>
      </c>
      <c r="B56" t="s">
        <v>133</v>
      </c>
      <c r="C56">
        <f>1+0.2*0.45</f>
        <v>1.0900000000000001</v>
      </c>
      <c r="D56">
        <f t="shared" ref="D56:K57" si="23">1+0.2*0.45</f>
        <v>1.0900000000000001</v>
      </c>
      <c r="E56">
        <f t="shared" si="23"/>
        <v>1.0900000000000001</v>
      </c>
      <c r="F56">
        <f t="shared" si="23"/>
        <v>1.0900000000000001</v>
      </c>
      <c r="G56">
        <f t="shared" si="23"/>
        <v>1.0900000000000001</v>
      </c>
      <c r="H56">
        <f t="shared" si="23"/>
        <v>1.0900000000000001</v>
      </c>
      <c r="I56">
        <f t="shared" si="23"/>
        <v>1.0900000000000001</v>
      </c>
      <c r="J56">
        <f t="shared" si="23"/>
        <v>1.0900000000000001</v>
      </c>
      <c r="K56">
        <f t="shared" si="23"/>
        <v>1.0900000000000001</v>
      </c>
      <c r="L56">
        <v>0.55000000000000004</v>
      </c>
      <c r="M56">
        <v>0.55000000000000004</v>
      </c>
      <c r="N56">
        <v>0.55000000000000004</v>
      </c>
      <c r="O56">
        <v>0.55000000000000004</v>
      </c>
      <c r="P56">
        <v>0.55000000000000004</v>
      </c>
      <c r="Q56">
        <v>0.55000000000000004</v>
      </c>
      <c r="R56">
        <v>0.55000000000000004</v>
      </c>
      <c r="S56">
        <v>1</v>
      </c>
      <c r="T56">
        <v>1</v>
      </c>
      <c r="U56">
        <v>0.2</v>
      </c>
      <c r="V56">
        <v>0.2</v>
      </c>
      <c r="W56">
        <v>0.2</v>
      </c>
      <c r="X56">
        <v>0.2</v>
      </c>
      <c r="Y56">
        <v>0.2</v>
      </c>
      <c r="Z56">
        <v>0.2</v>
      </c>
      <c r="AA56">
        <v>0.2</v>
      </c>
      <c r="AB56">
        <v>0.2</v>
      </c>
      <c r="AC56">
        <v>0.2</v>
      </c>
      <c r="AD56">
        <v>0.15</v>
      </c>
      <c r="AE56">
        <v>0.15</v>
      </c>
      <c r="AF56">
        <v>0.15</v>
      </c>
      <c r="AG56">
        <v>0.15</v>
      </c>
      <c r="AH56">
        <v>0.15</v>
      </c>
      <c r="AI56">
        <v>0.15</v>
      </c>
      <c r="AJ56">
        <v>0.15</v>
      </c>
      <c r="AK56">
        <v>0.15</v>
      </c>
      <c r="AL56">
        <v>0.15</v>
      </c>
      <c r="AM56">
        <v>0.3</v>
      </c>
      <c r="AN56">
        <v>0.3</v>
      </c>
      <c r="AO56">
        <v>0.3</v>
      </c>
      <c r="AP56">
        <v>0.3</v>
      </c>
      <c r="AQ56">
        <v>0.3</v>
      </c>
      <c r="AR56">
        <v>0.3</v>
      </c>
      <c r="AS56">
        <v>0.3</v>
      </c>
      <c r="AT56">
        <v>0.3</v>
      </c>
      <c r="AU56">
        <v>0.3</v>
      </c>
      <c r="AV56">
        <v>0.5</v>
      </c>
      <c r="AW56">
        <v>0.5</v>
      </c>
      <c r="AX56">
        <v>0.5</v>
      </c>
      <c r="AY56">
        <v>0.5</v>
      </c>
      <c r="AZ56">
        <v>0.5</v>
      </c>
      <c r="BA56">
        <v>0.5</v>
      </c>
      <c r="BB56">
        <v>0.5</v>
      </c>
      <c r="BC56">
        <v>1</v>
      </c>
      <c r="BD56">
        <v>1</v>
      </c>
      <c r="BE56">
        <f t="shared" si="22"/>
        <v>0.96</v>
      </c>
      <c r="BF56">
        <f t="shared" si="22"/>
        <v>0.96</v>
      </c>
      <c r="BG56">
        <f t="shared" si="22"/>
        <v>0.96</v>
      </c>
      <c r="BH56">
        <f t="shared" si="22"/>
        <v>0.96</v>
      </c>
      <c r="BI56">
        <f t="shared" si="22"/>
        <v>0.96</v>
      </c>
      <c r="BJ56">
        <f t="shared" si="22"/>
        <v>0.96</v>
      </c>
      <c r="BK56">
        <f t="shared" si="22"/>
        <v>0.96</v>
      </c>
      <c r="BL56">
        <f t="shared" si="22"/>
        <v>0.96</v>
      </c>
      <c r="BM56">
        <f t="shared" si="22"/>
        <v>0.96</v>
      </c>
    </row>
    <row r="57" spans="1:65" x14ac:dyDescent="0.25">
      <c r="A57" t="s">
        <v>134</v>
      </c>
      <c r="B57" t="s">
        <v>133</v>
      </c>
      <c r="C57">
        <f>1+0.2*0.45</f>
        <v>1.0900000000000001</v>
      </c>
      <c r="D57">
        <f t="shared" si="23"/>
        <v>1.0900000000000001</v>
      </c>
      <c r="E57">
        <f t="shared" si="23"/>
        <v>1.0900000000000001</v>
      </c>
      <c r="F57">
        <f t="shared" si="23"/>
        <v>1.0900000000000001</v>
      </c>
      <c r="G57">
        <f t="shared" si="23"/>
        <v>1.0900000000000001</v>
      </c>
      <c r="H57">
        <f t="shared" si="23"/>
        <v>1.0900000000000001</v>
      </c>
      <c r="I57">
        <f t="shared" si="23"/>
        <v>1.0900000000000001</v>
      </c>
      <c r="J57">
        <f t="shared" si="23"/>
        <v>1.0900000000000001</v>
      </c>
      <c r="K57">
        <f t="shared" si="23"/>
        <v>1.0900000000000001</v>
      </c>
      <c r="L57">
        <v>1</v>
      </c>
      <c r="M57">
        <v>0.55000000000000004</v>
      </c>
      <c r="N57">
        <v>0.55000000000000004</v>
      </c>
      <c r="O57">
        <v>0.55000000000000004</v>
      </c>
      <c r="P57">
        <v>0.55000000000000004</v>
      </c>
      <c r="Q57">
        <v>0.55000000000000004</v>
      </c>
      <c r="R57">
        <v>0.55000000000000004</v>
      </c>
      <c r="S57">
        <v>1</v>
      </c>
      <c r="T57">
        <v>1</v>
      </c>
      <c r="U57">
        <v>1</v>
      </c>
      <c r="V57">
        <v>0.2</v>
      </c>
      <c r="W57">
        <v>0.2</v>
      </c>
      <c r="X57">
        <v>0.2</v>
      </c>
      <c r="Y57">
        <v>0.2</v>
      </c>
      <c r="Z57">
        <v>0.2</v>
      </c>
      <c r="AA57">
        <v>0.2</v>
      </c>
      <c r="AB57">
        <v>0.2</v>
      </c>
      <c r="AC57">
        <v>0.2</v>
      </c>
      <c r="AD57">
        <v>0.15</v>
      </c>
      <c r="AE57">
        <v>0.15</v>
      </c>
      <c r="AF57">
        <v>0.15</v>
      </c>
      <c r="AG57">
        <v>0.15</v>
      </c>
      <c r="AH57">
        <v>0.15</v>
      </c>
      <c r="AI57">
        <v>0.15</v>
      </c>
      <c r="AJ57">
        <v>0.15</v>
      </c>
      <c r="AK57">
        <v>0.15</v>
      </c>
      <c r="AL57">
        <v>0.15</v>
      </c>
      <c r="AM57">
        <v>0.3</v>
      </c>
      <c r="AN57">
        <v>0.3</v>
      </c>
      <c r="AO57">
        <v>0.3</v>
      </c>
      <c r="AP57">
        <v>0.3</v>
      </c>
      <c r="AQ57">
        <v>0.3</v>
      </c>
      <c r="AR57">
        <v>0.3</v>
      </c>
      <c r="AS57">
        <v>0.3</v>
      </c>
      <c r="AT57">
        <v>0.3</v>
      </c>
      <c r="AU57">
        <v>0.3</v>
      </c>
      <c r="AV57">
        <v>0.5</v>
      </c>
      <c r="AW57">
        <v>0.5</v>
      </c>
      <c r="AX57">
        <v>0.5</v>
      </c>
      <c r="AY57">
        <v>0.5</v>
      </c>
      <c r="AZ57">
        <v>0.5</v>
      </c>
      <c r="BA57">
        <v>0.5</v>
      </c>
      <c r="BB57">
        <v>0.5</v>
      </c>
      <c r="BC57">
        <v>1</v>
      </c>
      <c r="BD57">
        <v>1</v>
      </c>
      <c r="BE57">
        <f t="shared" si="22"/>
        <v>0.96</v>
      </c>
      <c r="BF57">
        <f t="shared" si="22"/>
        <v>0.96</v>
      </c>
      <c r="BG57">
        <f t="shared" si="22"/>
        <v>0.96</v>
      </c>
      <c r="BH57">
        <f t="shared" si="22"/>
        <v>0.96</v>
      </c>
      <c r="BI57">
        <f t="shared" si="22"/>
        <v>0.96</v>
      </c>
      <c r="BJ57">
        <f t="shared" si="22"/>
        <v>0.96</v>
      </c>
      <c r="BK57">
        <f t="shared" si="22"/>
        <v>0.96</v>
      </c>
      <c r="BL57">
        <f t="shared" si="22"/>
        <v>0.96</v>
      </c>
      <c r="BM57">
        <f t="shared" si="22"/>
        <v>0.96</v>
      </c>
    </row>
    <row r="58" spans="1:65" x14ac:dyDescent="0.25">
      <c r="A58" t="s">
        <v>135</v>
      </c>
      <c r="B58" t="s">
        <v>127</v>
      </c>
      <c r="C58">
        <v>1</v>
      </c>
      <c r="D58">
        <f t="shared" ref="D58:K58" si="24">1+0.5*0.45</f>
        <v>1.2250000000000001</v>
      </c>
      <c r="E58">
        <f t="shared" si="24"/>
        <v>1.2250000000000001</v>
      </c>
      <c r="F58">
        <f t="shared" si="24"/>
        <v>1.2250000000000001</v>
      </c>
      <c r="G58">
        <f t="shared" si="24"/>
        <v>1.2250000000000001</v>
      </c>
      <c r="H58">
        <f t="shared" si="24"/>
        <v>1.2250000000000001</v>
      </c>
      <c r="I58">
        <f t="shared" si="24"/>
        <v>1.2250000000000001</v>
      </c>
      <c r="J58">
        <f t="shared" si="24"/>
        <v>1.2250000000000001</v>
      </c>
      <c r="K58">
        <f t="shared" si="24"/>
        <v>1.2250000000000001</v>
      </c>
      <c r="L58">
        <v>1</v>
      </c>
      <c r="M58">
        <v>0.55000000000000004</v>
      </c>
      <c r="N58">
        <v>0.55000000000000004</v>
      </c>
      <c r="O58">
        <v>0.55000000000000004</v>
      </c>
      <c r="P58">
        <v>0.55000000000000004</v>
      </c>
      <c r="Q58">
        <v>0.55000000000000004</v>
      </c>
      <c r="R58">
        <v>0.55000000000000004</v>
      </c>
      <c r="S58">
        <v>0.55000000000000004</v>
      </c>
      <c r="T58">
        <v>0.55000000000000004</v>
      </c>
      <c r="U58">
        <v>1</v>
      </c>
      <c r="V58">
        <v>0.2</v>
      </c>
      <c r="W58">
        <v>0.2</v>
      </c>
      <c r="X58">
        <v>0.2</v>
      </c>
      <c r="Y58">
        <v>0.2</v>
      </c>
      <c r="Z58">
        <v>0.2</v>
      </c>
      <c r="AA58">
        <v>0.2</v>
      </c>
      <c r="AB58">
        <v>0.2</v>
      </c>
      <c r="AC58">
        <v>0.2</v>
      </c>
      <c r="AD58">
        <v>0.15</v>
      </c>
      <c r="AE58">
        <v>0.15</v>
      </c>
      <c r="AF58">
        <v>0.15</v>
      </c>
      <c r="AG58">
        <v>0.15</v>
      </c>
      <c r="AH58">
        <v>0.15</v>
      </c>
      <c r="AI58">
        <v>0.15</v>
      </c>
      <c r="AJ58">
        <v>0.15</v>
      </c>
      <c r="AK58">
        <v>0.15</v>
      </c>
      <c r="AL58">
        <v>0.15</v>
      </c>
      <c r="AM58">
        <v>0.3</v>
      </c>
      <c r="AN58">
        <v>0.3</v>
      </c>
      <c r="AO58">
        <v>0.3</v>
      </c>
      <c r="AP58">
        <v>0.3</v>
      </c>
      <c r="AQ58">
        <v>0.3</v>
      </c>
      <c r="AR58">
        <v>0.3</v>
      </c>
      <c r="AS58">
        <v>0.3</v>
      </c>
      <c r="AT58">
        <v>0.3</v>
      </c>
      <c r="AU58">
        <v>0.3</v>
      </c>
      <c r="AV58">
        <v>0.5</v>
      </c>
      <c r="AW58">
        <v>0.5</v>
      </c>
      <c r="AX58">
        <v>0.5</v>
      </c>
      <c r="AY58">
        <v>0.5</v>
      </c>
      <c r="AZ58">
        <v>0.5</v>
      </c>
      <c r="BA58">
        <v>0.5</v>
      </c>
      <c r="BB58">
        <v>0.5</v>
      </c>
      <c r="BC58">
        <v>0.5</v>
      </c>
      <c r="BD58">
        <v>0.5</v>
      </c>
      <c r="BE58">
        <f t="shared" si="22"/>
        <v>0.96</v>
      </c>
      <c r="BF58">
        <f t="shared" si="22"/>
        <v>0.96</v>
      </c>
      <c r="BG58">
        <f t="shared" si="22"/>
        <v>0.96</v>
      </c>
      <c r="BH58">
        <f t="shared" si="22"/>
        <v>0.96</v>
      </c>
      <c r="BI58">
        <f t="shared" si="22"/>
        <v>0.96</v>
      </c>
      <c r="BJ58">
        <f t="shared" si="22"/>
        <v>0.96</v>
      </c>
      <c r="BK58">
        <f t="shared" si="22"/>
        <v>0.96</v>
      </c>
      <c r="BL58">
        <f t="shared" si="22"/>
        <v>0.96</v>
      </c>
      <c r="BM58">
        <f t="shared" si="22"/>
        <v>0.96</v>
      </c>
    </row>
    <row r="59" spans="1:65" x14ac:dyDescent="0.25">
      <c r="A59" t="s">
        <v>138</v>
      </c>
      <c r="B59" t="s">
        <v>127</v>
      </c>
      <c r="C59">
        <v>1</v>
      </c>
      <c r="D59">
        <f>1+0.5*0.32</f>
        <v>1.1599999999999999</v>
      </c>
      <c r="E59">
        <f t="shared" ref="E59:K61" si="25">1+0.5*0.45</f>
        <v>1.2250000000000001</v>
      </c>
      <c r="F59">
        <f t="shared" si="25"/>
        <v>1.2250000000000001</v>
      </c>
      <c r="G59">
        <f t="shared" si="25"/>
        <v>1.2250000000000001</v>
      </c>
      <c r="H59">
        <f t="shared" si="25"/>
        <v>1.2250000000000001</v>
      </c>
      <c r="I59">
        <f t="shared" si="25"/>
        <v>1.2250000000000001</v>
      </c>
      <c r="J59">
        <f t="shared" si="25"/>
        <v>1.2250000000000001</v>
      </c>
      <c r="K59">
        <f t="shared" si="25"/>
        <v>1.2250000000000001</v>
      </c>
      <c r="L59">
        <v>1</v>
      </c>
      <c r="M59">
        <f>1-0.32</f>
        <v>0.67999999999999994</v>
      </c>
      <c r="N59">
        <v>0.55000000000000004</v>
      </c>
      <c r="O59">
        <v>0.55000000000000004</v>
      </c>
      <c r="P59">
        <v>0.55000000000000004</v>
      </c>
      <c r="Q59">
        <v>0.55000000000000004</v>
      </c>
      <c r="R59">
        <v>0.55000000000000004</v>
      </c>
      <c r="S59">
        <v>0.55000000000000004</v>
      </c>
      <c r="T59">
        <v>0.55000000000000004</v>
      </c>
      <c r="U59">
        <v>1</v>
      </c>
      <c r="V59">
        <f>1-0.58</f>
        <v>0.42000000000000004</v>
      </c>
      <c r="W59">
        <v>0.2</v>
      </c>
      <c r="X59">
        <v>0.2</v>
      </c>
      <c r="Y59">
        <v>0.2</v>
      </c>
      <c r="Z59">
        <v>0.2</v>
      </c>
      <c r="AA59">
        <v>0.2</v>
      </c>
      <c r="AB59">
        <v>0.2</v>
      </c>
      <c r="AC59">
        <v>0.2</v>
      </c>
      <c r="AD59">
        <v>0.15</v>
      </c>
      <c r="AE59">
        <v>0.15</v>
      </c>
      <c r="AF59">
        <v>0.15</v>
      </c>
      <c r="AG59">
        <v>0.15</v>
      </c>
      <c r="AH59">
        <v>0.15</v>
      </c>
      <c r="AI59">
        <v>0.15</v>
      </c>
      <c r="AJ59">
        <v>0.15</v>
      </c>
      <c r="AK59">
        <v>0.15</v>
      </c>
      <c r="AL59">
        <v>0.15</v>
      </c>
      <c r="AM59">
        <v>0.3</v>
      </c>
      <c r="AN59">
        <v>0.3</v>
      </c>
      <c r="AO59">
        <v>0.3</v>
      </c>
      <c r="AP59">
        <v>0.3</v>
      </c>
      <c r="AQ59">
        <v>0.3</v>
      </c>
      <c r="AR59">
        <v>0.3</v>
      </c>
      <c r="AS59">
        <v>0.3</v>
      </c>
      <c r="AT59">
        <v>0.3</v>
      </c>
      <c r="AU59">
        <v>0.3</v>
      </c>
      <c r="AV59">
        <v>0.5</v>
      </c>
      <c r="AW59">
        <v>0.5</v>
      </c>
      <c r="AX59">
        <v>0.5</v>
      </c>
      <c r="AY59">
        <v>0.5</v>
      </c>
      <c r="AZ59">
        <v>0.5</v>
      </c>
      <c r="BA59">
        <v>0.5</v>
      </c>
      <c r="BB59">
        <v>0.5</v>
      </c>
      <c r="BC59">
        <v>0.5</v>
      </c>
      <c r="BD59">
        <v>0.5</v>
      </c>
      <c r="BE59">
        <f t="shared" si="22"/>
        <v>0.96</v>
      </c>
      <c r="BF59">
        <f t="shared" si="22"/>
        <v>0.96</v>
      </c>
      <c r="BG59">
        <f t="shared" si="22"/>
        <v>0.96</v>
      </c>
      <c r="BH59">
        <f t="shared" si="22"/>
        <v>0.96</v>
      </c>
      <c r="BI59">
        <f t="shared" si="22"/>
        <v>0.96</v>
      </c>
      <c r="BJ59">
        <f t="shared" si="22"/>
        <v>0.96</v>
      </c>
      <c r="BK59">
        <f t="shared" si="22"/>
        <v>0.96</v>
      </c>
      <c r="BL59">
        <f t="shared" si="22"/>
        <v>0.96</v>
      </c>
      <c r="BM59">
        <f t="shared" si="22"/>
        <v>0.96</v>
      </c>
    </row>
    <row r="60" spans="1:65" x14ac:dyDescent="0.25">
      <c r="A60" t="s">
        <v>136</v>
      </c>
      <c r="B60" t="s">
        <v>127</v>
      </c>
      <c r="C60">
        <v>1</v>
      </c>
      <c r="D60">
        <f>1+0.5*0.32</f>
        <v>1.1599999999999999</v>
      </c>
      <c r="E60">
        <f t="shared" si="25"/>
        <v>1.2250000000000001</v>
      </c>
      <c r="F60">
        <f t="shared" si="25"/>
        <v>1.2250000000000001</v>
      </c>
      <c r="G60">
        <f t="shared" si="25"/>
        <v>1.2250000000000001</v>
      </c>
      <c r="H60">
        <f t="shared" si="25"/>
        <v>1.2250000000000001</v>
      </c>
      <c r="I60">
        <f t="shared" si="25"/>
        <v>1.2250000000000001</v>
      </c>
      <c r="J60">
        <f t="shared" si="25"/>
        <v>1.2250000000000001</v>
      </c>
      <c r="K60">
        <f t="shared" si="25"/>
        <v>1.2250000000000001</v>
      </c>
      <c r="L60">
        <v>1</v>
      </c>
      <c r="M60">
        <f>1-0.32</f>
        <v>0.67999999999999994</v>
      </c>
      <c r="N60">
        <v>0.55000000000000004</v>
      </c>
      <c r="O60">
        <v>0.55000000000000004</v>
      </c>
      <c r="P60">
        <v>0.55000000000000004</v>
      </c>
      <c r="Q60">
        <v>0.55000000000000004</v>
      </c>
      <c r="R60">
        <v>0.55000000000000004</v>
      </c>
      <c r="S60">
        <v>0.55000000000000004</v>
      </c>
      <c r="T60">
        <v>0.55000000000000004</v>
      </c>
      <c r="U60">
        <v>1</v>
      </c>
      <c r="V60">
        <f>1-0.58</f>
        <v>0.42000000000000004</v>
      </c>
      <c r="W60">
        <v>0.2</v>
      </c>
      <c r="X60">
        <v>0.2</v>
      </c>
      <c r="Y60">
        <v>0.2</v>
      </c>
      <c r="Z60">
        <v>0.2</v>
      </c>
      <c r="AA60">
        <v>0.2</v>
      </c>
      <c r="AB60">
        <v>0.2</v>
      </c>
      <c r="AC60">
        <v>0.2</v>
      </c>
      <c r="AD60">
        <v>0.15</v>
      </c>
      <c r="AE60">
        <v>0.15</v>
      </c>
      <c r="AF60">
        <v>0.15</v>
      </c>
      <c r="AG60">
        <v>0.15</v>
      </c>
      <c r="AH60">
        <v>0.15</v>
      </c>
      <c r="AI60">
        <v>0.15</v>
      </c>
      <c r="AJ60">
        <v>0.15</v>
      </c>
      <c r="AK60">
        <v>0.15</v>
      </c>
      <c r="AL60">
        <v>0.15</v>
      </c>
      <c r="AM60">
        <v>1</v>
      </c>
      <c r="AN60">
        <v>0.5</v>
      </c>
      <c r="AO60">
        <v>0.3</v>
      </c>
      <c r="AP60">
        <v>0.3</v>
      </c>
      <c r="AQ60">
        <v>0.3</v>
      </c>
      <c r="AR60">
        <v>0.3</v>
      </c>
      <c r="AS60">
        <v>0.3</v>
      </c>
      <c r="AT60">
        <v>0.3</v>
      </c>
      <c r="AU60">
        <v>0.3</v>
      </c>
      <c r="AV60">
        <v>1</v>
      </c>
      <c r="AW60">
        <f>1-0.36</f>
        <v>0.64</v>
      </c>
      <c r="AX60">
        <v>0.5</v>
      </c>
      <c r="AY60">
        <v>0.5</v>
      </c>
      <c r="AZ60">
        <v>0.5</v>
      </c>
      <c r="BA60">
        <v>0.5</v>
      </c>
      <c r="BB60">
        <v>0.5</v>
      </c>
      <c r="BC60">
        <v>0.5</v>
      </c>
      <c r="BD60">
        <v>0.5</v>
      </c>
      <c r="BE60">
        <f t="shared" si="22"/>
        <v>0.96</v>
      </c>
      <c r="BF60">
        <f t="shared" si="22"/>
        <v>0.96</v>
      </c>
      <c r="BG60">
        <f t="shared" si="22"/>
        <v>0.96</v>
      </c>
      <c r="BH60">
        <f t="shared" si="22"/>
        <v>0.96</v>
      </c>
      <c r="BI60">
        <f t="shared" si="22"/>
        <v>0.96</v>
      </c>
      <c r="BJ60">
        <f t="shared" si="22"/>
        <v>0.96</v>
      </c>
      <c r="BK60">
        <f t="shared" si="22"/>
        <v>0.96</v>
      </c>
      <c r="BL60">
        <f t="shared" si="22"/>
        <v>0.96</v>
      </c>
      <c r="BM60">
        <f t="shared" si="22"/>
        <v>0.96</v>
      </c>
    </row>
    <row r="61" spans="1:65" x14ac:dyDescent="0.25">
      <c r="A61" t="s">
        <v>137</v>
      </c>
      <c r="B61" t="s">
        <v>127</v>
      </c>
      <c r="C61">
        <v>1</v>
      </c>
      <c r="D61">
        <f>1+0.5*0.32</f>
        <v>1.1599999999999999</v>
      </c>
      <c r="E61">
        <f t="shared" si="25"/>
        <v>1.2250000000000001</v>
      </c>
      <c r="F61">
        <f t="shared" si="25"/>
        <v>1.2250000000000001</v>
      </c>
      <c r="G61">
        <f t="shared" si="25"/>
        <v>1.2250000000000001</v>
      </c>
      <c r="H61">
        <f t="shared" si="25"/>
        <v>1.2250000000000001</v>
      </c>
      <c r="I61">
        <f t="shared" si="25"/>
        <v>1.2250000000000001</v>
      </c>
      <c r="J61">
        <f t="shared" si="25"/>
        <v>1.2250000000000001</v>
      </c>
      <c r="K61">
        <f t="shared" si="25"/>
        <v>1.2250000000000001</v>
      </c>
      <c r="L61">
        <v>1</v>
      </c>
      <c r="M61">
        <f>1-0.32</f>
        <v>0.67999999999999994</v>
      </c>
      <c r="N61">
        <v>0.55000000000000004</v>
      </c>
      <c r="O61">
        <v>0.55000000000000004</v>
      </c>
      <c r="P61">
        <v>0.55000000000000004</v>
      </c>
      <c r="Q61">
        <v>0.55000000000000004</v>
      </c>
      <c r="R61">
        <v>0.55000000000000004</v>
      </c>
      <c r="S61">
        <v>0.55000000000000004</v>
      </c>
      <c r="T61">
        <v>0.55000000000000004</v>
      </c>
      <c r="U61">
        <v>1</v>
      </c>
      <c r="V61">
        <f>1-0.58</f>
        <v>0.42000000000000004</v>
      </c>
      <c r="W61">
        <v>0.2</v>
      </c>
      <c r="X61">
        <v>0.2</v>
      </c>
      <c r="Y61">
        <v>0.2</v>
      </c>
      <c r="Z61">
        <v>0.2</v>
      </c>
      <c r="AA61">
        <v>0.2</v>
      </c>
      <c r="AB61">
        <v>0.2</v>
      </c>
      <c r="AC61">
        <v>0.2</v>
      </c>
      <c r="AD61">
        <v>0.15</v>
      </c>
      <c r="AE61">
        <v>0.15</v>
      </c>
      <c r="AF61">
        <v>0.15</v>
      </c>
      <c r="AG61">
        <v>0.15</v>
      </c>
      <c r="AH61">
        <v>0.15</v>
      </c>
      <c r="AI61">
        <v>0.15</v>
      </c>
      <c r="AJ61">
        <v>0.15</v>
      </c>
      <c r="AK61">
        <v>0.15</v>
      </c>
      <c r="AL61">
        <v>0.15</v>
      </c>
      <c r="AM61">
        <v>1</v>
      </c>
      <c r="AN61">
        <v>1</v>
      </c>
      <c r="AO61">
        <v>0.5</v>
      </c>
      <c r="AP61">
        <v>0.3</v>
      </c>
      <c r="AQ61">
        <v>0.3</v>
      </c>
      <c r="AR61">
        <v>0.3</v>
      </c>
      <c r="AS61">
        <v>0.3</v>
      </c>
      <c r="AT61">
        <v>0.3</v>
      </c>
      <c r="AU61">
        <v>0.3</v>
      </c>
      <c r="AV61">
        <v>1</v>
      </c>
      <c r="AW61">
        <v>1</v>
      </c>
      <c r="AX61">
        <f>1-0.36</f>
        <v>0.64</v>
      </c>
      <c r="AY61">
        <v>0.5</v>
      </c>
      <c r="AZ61">
        <v>0.5</v>
      </c>
      <c r="BA61">
        <v>0.5</v>
      </c>
      <c r="BB61">
        <v>0.5</v>
      </c>
      <c r="BC61">
        <v>0.5</v>
      </c>
      <c r="BD61">
        <v>0.5</v>
      </c>
      <c r="BE61">
        <f t="shared" si="22"/>
        <v>0.96</v>
      </c>
      <c r="BF61">
        <f t="shared" si="22"/>
        <v>0.96</v>
      </c>
      <c r="BG61">
        <f t="shared" si="22"/>
        <v>0.96</v>
      </c>
      <c r="BH61">
        <f t="shared" si="22"/>
        <v>0.96</v>
      </c>
      <c r="BI61">
        <f t="shared" si="22"/>
        <v>0.96</v>
      </c>
      <c r="BJ61">
        <f t="shared" si="22"/>
        <v>0.96</v>
      </c>
      <c r="BK61">
        <f t="shared" si="22"/>
        <v>0.96</v>
      </c>
      <c r="BL61">
        <f t="shared" si="22"/>
        <v>0.96</v>
      </c>
      <c r="BM61">
        <f t="shared" si="22"/>
        <v>0.96</v>
      </c>
    </row>
    <row r="62" spans="1:65" x14ac:dyDescent="0.25">
      <c r="A62" t="s">
        <v>139</v>
      </c>
      <c r="B62" t="s">
        <v>127</v>
      </c>
      <c r="C62">
        <v>1</v>
      </c>
      <c r="D62">
        <f>1+0.5*0.29</f>
        <v>1.145</v>
      </c>
      <c r="E62">
        <f>1+0.5*0.4</f>
        <v>1.2</v>
      </c>
      <c r="F62">
        <f t="shared" ref="F62:K62" si="26">1+0.5*0.4</f>
        <v>1.2</v>
      </c>
      <c r="G62">
        <f t="shared" si="26"/>
        <v>1.2</v>
      </c>
      <c r="H62">
        <f t="shared" si="26"/>
        <v>1.2</v>
      </c>
      <c r="I62">
        <f t="shared" si="26"/>
        <v>1.2</v>
      </c>
      <c r="J62">
        <f t="shared" si="26"/>
        <v>1.2</v>
      </c>
      <c r="K62">
        <f t="shared" si="26"/>
        <v>1.2</v>
      </c>
      <c r="L62">
        <v>1</v>
      </c>
      <c r="M62">
        <f>1-0.29</f>
        <v>0.71</v>
      </c>
      <c r="N62">
        <f>1-0.4</f>
        <v>0.6</v>
      </c>
      <c r="O62">
        <f t="shared" ref="O62:T62" si="27">1-0.4</f>
        <v>0.6</v>
      </c>
      <c r="P62">
        <f t="shared" si="27"/>
        <v>0.6</v>
      </c>
      <c r="Q62">
        <f t="shared" si="27"/>
        <v>0.6</v>
      </c>
      <c r="R62">
        <f t="shared" si="27"/>
        <v>0.6</v>
      </c>
      <c r="S62">
        <f t="shared" si="27"/>
        <v>0.6</v>
      </c>
      <c r="T62">
        <f t="shared" si="27"/>
        <v>0.6</v>
      </c>
      <c r="U62">
        <v>1</v>
      </c>
      <c r="V62">
        <f>1-0.58</f>
        <v>0.42000000000000004</v>
      </c>
      <c r="W62">
        <v>0.2</v>
      </c>
      <c r="X62">
        <v>0.2</v>
      </c>
      <c r="Y62">
        <v>0.2</v>
      </c>
      <c r="Z62">
        <v>0.2</v>
      </c>
      <c r="AA62">
        <v>0.2</v>
      </c>
      <c r="AB62">
        <v>0.2</v>
      </c>
      <c r="AC62">
        <v>0.2</v>
      </c>
      <c r="AD62">
        <v>0.25</v>
      </c>
      <c r="AE62">
        <v>0.25</v>
      </c>
      <c r="AF62">
        <v>0.25</v>
      </c>
      <c r="AG62">
        <v>0.25</v>
      </c>
      <c r="AH62">
        <v>0.25</v>
      </c>
      <c r="AI62">
        <v>0.25</v>
      </c>
      <c r="AJ62">
        <v>0.25</v>
      </c>
      <c r="AK62">
        <v>0.25</v>
      </c>
      <c r="AL62">
        <v>0.25</v>
      </c>
      <c r="AM62">
        <v>1</v>
      </c>
      <c r="AN62">
        <f>1-0.4</f>
        <v>0.6</v>
      </c>
      <c r="AO62">
        <f>1-0.55</f>
        <v>0.44999999999999996</v>
      </c>
      <c r="AP62">
        <f t="shared" ref="AP62:AU62" si="28">1-0.55</f>
        <v>0.44999999999999996</v>
      </c>
      <c r="AQ62">
        <f t="shared" si="28"/>
        <v>0.44999999999999996</v>
      </c>
      <c r="AR62">
        <f t="shared" si="28"/>
        <v>0.44999999999999996</v>
      </c>
      <c r="AS62">
        <f t="shared" si="28"/>
        <v>0.44999999999999996</v>
      </c>
      <c r="AT62">
        <f t="shared" si="28"/>
        <v>0.44999999999999996</v>
      </c>
      <c r="AU62">
        <f t="shared" si="28"/>
        <v>0.44999999999999996</v>
      </c>
      <c r="AV62">
        <v>1</v>
      </c>
      <c r="AW62">
        <f>1-0.36</f>
        <v>0.64</v>
      </c>
      <c r="AX62">
        <v>0.5</v>
      </c>
      <c r="AY62">
        <v>0.5</v>
      </c>
      <c r="AZ62">
        <v>0.5</v>
      </c>
      <c r="BA62">
        <v>0.5</v>
      </c>
      <c r="BB62">
        <v>0.5</v>
      </c>
      <c r="BC62">
        <v>0.5</v>
      </c>
      <c r="BD62">
        <v>0.5</v>
      </c>
      <c r="BE62">
        <f t="shared" si="22"/>
        <v>0.96</v>
      </c>
      <c r="BF62">
        <f t="shared" si="22"/>
        <v>0.96</v>
      </c>
      <c r="BG62">
        <f t="shared" si="22"/>
        <v>0.96</v>
      </c>
      <c r="BH62">
        <f t="shared" si="22"/>
        <v>0.96</v>
      </c>
      <c r="BI62">
        <f t="shared" si="22"/>
        <v>0.96</v>
      </c>
      <c r="BJ62">
        <f t="shared" si="22"/>
        <v>0.96</v>
      </c>
      <c r="BK62">
        <f t="shared" si="22"/>
        <v>0.96</v>
      </c>
      <c r="BL62">
        <f t="shared" si="22"/>
        <v>0.96</v>
      </c>
      <c r="BM62">
        <f t="shared" si="22"/>
        <v>0.96</v>
      </c>
    </row>
    <row r="63" spans="1:65" x14ac:dyDescent="0.25">
      <c r="A63" t="s">
        <v>140</v>
      </c>
      <c r="B63" t="s">
        <v>127</v>
      </c>
      <c r="C63">
        <v>1</v>
      </c>
      <c r="D63">
        <f>1+0.5*0.25</f>
        <v>1.125</v>
      </c>
      <c r="E63">
        <f>1+0.5*0.35</f>
        <v>1.175</v>
      </c>
      <c r="F63">
        <f t="shared" ref="F63:K63" si="29">1+0.5*0.35</f>
        <v>1.175</v>
      </c>
      <c r="G63">
        <f t="shared" si="29"/>
        <v>1.175</v>
      </c>
      <c r="H63">
        <f t="shared" si="29"/>
        <v>1.175</v>
      </c>
      <c r="I63">
        <f t="shared" si="29"/>
        <v>1.175</v>
      </c>
      <c r="J63">
        <f t="shared" si="29"/>
        <v>1.175</v>
      </c>
      <c r="K63">
        <f t="shared" si="29"/>
        <v>1.175</v>
      </c>
      <c r="L63">
        <v>1</v>
      </c>
      <c r="M63">
        <f>1-0.25</f>
        <v>0.75</v>
      </c>
      <c r="N63">
        <f>1-0.35</f>
        <v>0.65</v>
      </c>
      <c r="O63">
        <f t="shared" ref="O63:T63" si="30">1-0.35</f>
        <v>0.65</v>
      </c>
      <c r="P63">
        <f t="shared" si="30"/>
        <v>0.65</v>
      </c>
      <c r="Q63">
        <f t="shared" si="30"/>
        <v>0.65</v>
      </c>
      <c r="R63">
        <f t="shared" si="30"/>
        <v>0.65</v>
      </c>
      <c r="S63">
        <f t="shared" si="30"/>
        <v>0.65</v>
      </c>
      <c r="T63">
        <f t="shared" si="30"/>
        <v>0.65</v>
      </c>
      <c r="U63">
        <v>1</v>
      </c>
      <c r="V63">
        <f>1-0.58</f>
        <v>0.42000000000000004</v>
      </c>
      <c r="W63">
        <v>0.2</v>
      </c>
      <c r="X63">
        <v>0.2</v>
      </c>
      <c r="Y63">
        <v>0.2</v>
      </c>
      <c r="Z63">
        <v>0.2</v>
      </c>
      <c r="AA63">
        <v>0.2</v>
      </c>
      <c r="AB63">
        <v>0.2</v>
      </c>
      <c r="AC63">
        <v>0.2</v>
      </c>
      <c r="AD63">
        <v>0.25</v>
      </c>
      <c r="AE63">
        <v>0.25</v>
      </c>
      <c r="AF63">
        <v>0.25</v>
      </c>
      <c r="AG63">
        <v>0.25</v>
      </c>
      <c r="AH63">
        <v>0.25</v>
      </c>
      <c r="AI63">
        <v>0.25</v>
      </c>
      <c r="AJ63">
        <v>0.25</v>
      </c>
      <c r="AK63">
        <v>0.25</v>
      </c>
      <c r="AL63">
        <v>0.25</v>
      </c>
      <c r="AM63">
        <v>1</v>
      </c>
      <c r="AN63">
        <f>1-0.36</f>
        <v>0.64</v>
      </c>
      <c r="AO63">
        <f>1-0.5</f>
        <v>0.5</v>
      </c>
      <c r="AP63">
        <f t="shared" ref="AP63:AU66" si="31">1-0.5</f>
        <v>0.5</v>
      </c>
      <c r="AQ63">
        <f t="shared" si="31"/>
        <v>0.5</v>
      </c>
      <c r="AR63">
        <f t="shared" si="31"/>
        <v>0.5</v>
      </c>
      <c r="AS63">
        <f t="shared" si="31"/>
        <v>0.5</v>
      </c>
      <c r="AT63">
        <f t="shared" si="31"/>
        <v>0.5</v>
      </c>
      <c r="AU63">
        <f t="shared" si="31"/>
        <v>0.5</v>
      </c>
      <c r="AV63">
        <v>1</v>
      </c>
      <c r="AW63">
        <f>1-0.32</f>
        <v>0.67999999999999994</v>
      </c>
      <c r="AX63">
        <f>1-0.45</f>
        <v>0.55000000000000004</v>
      </c>
      <c r="AY63">
        <f t="shared" ref="AY63:BD66" si="32">1-0.45</f>
        <v>0.55000000000000004</v>
      </c>
      <c r="AZ63">
        <f t="shared" si="32"/>
        <v>0.55000000000000004</v>
      </c>
      <c r="BA63">
        <f t="shared" si="32"/>
        <v>0.55000000000000004</v>
      </c>
      <c r="BB63">
        <f t="shared" si="32"/>
        <v>0.55000000000000004</v>
      </c>
      <c r="BC63">
        <f t="shared" si="32"/>
        <v>0.55000000000000004</v>
      </c>
      <c r="BD63">
        <f t="shared" si="32"/>
        <v>0.55000000000000004</v>
      </c>
      <c r="BE63">
        <f t="shared" si="22"/>
        <v>0.96</v>
      </c>
      <c r="BF63">
        <f t="shared" si="22"/>
        <v>0.96</v>
      </c>
      <c r="BG63">
        <f t="shared" si="22"/>
        <v>0.96</v>
      </c>
      <c r="BH63">
        <f t="shared" si="22"/>
        <v>0.96</v>
      </c>
      <c r="BI63">
        <f t="shared" si="22"/>
        <v>0.96</v>
      </c>
      <c r="BJ63">
        <f t="shared" si="22"/>
        <v>0.96</v>
      </c>
      <c r="BK63">
        <f t="shared" si="22"/>
        <v>0.96</v>
      </c>
      <c r="BL63">
        <f t="shared" si="22"/>
        <v>0.96</v>
      </c>
      <c r="BM63">
        <f t="shared" si="22"/>
        <v>0.96</v>
      </c>
    </row>
    <row r="64" spans="1:65" x14ac:dyDescent="0.25">
      <c r="A64" t="s">
        <v>141</v>
      </c>
      <c r="B64" t="s">
        <v>127</v>
      </c>
      <c r="C64">
        <v>1</v>
      </c>
      <c r="D64">
        <f>1+0.5*0.05</f>
        <v>1.0249999999999999</v>
      </c>
      <c r="E64">
        <f>1+0.5*0.25</f>
        <v>1.125</v>
      </c>
      <c r="F64">
        <f t="shared" ref="F64:K67" si="33">1+0.5*0.25</f>
        <v>1.125</v>
      </c>
      <c r="G64">
        <f t="shared" si="33"/>
        <v>1.125</v>
      </c>
      <c r="H64">
        <f t="shared" si="33"/>
        <v>1.125</v>
      </c>
      <c r="I64">
        <f t="shared" si="33"/>
        <v>1.125</v>
      </c>
      <c r="J64">
        <f t="shared" si="33"/>
        <v>1.125</v>
      </c>
      <c r="K64">
        <f t="shared" si="33"/>
        <v>1.125</v>
      </c>
      <c r="L64">
        <v>1</v>
      </c>
      <c r="M64">
        <f>1-0.05</f>
        <v>0.95</v>
      </c>
      <c r="N64">
        <f>1-0.25</f>
        <v>0.75</v>
      </c>
      <c r="O64">
        <f t="shared" ref="O64:T67" si="34">1-0.25</f>
        <v>0.75</v>
      </c>
      <c r="P64">
        <f t="shared" si="34"/>
        <v>0.75</v>
      </c>
      <c r="Q64">
        <f t="shared" si="34"/>
        <v>0.75</v>
      </c>
      <c r="R64">
        <f t="shared" si="34"/>
        <v>0.75</v>
      </c>
      <c r="S64">
        <f t="shared" si="34"/>
        <v>0.75</v>
      </c>
      <c r="T64">
        <f t="shared" si="34"/>
        <v>0.75</v>
      </c>
      <c r="U64">
        <v>1</v>
      </c>
      <c r="V64">
        <f>1-0.16</f>
        <v>0.84</v>
      </c>
      <c r="W64">
        <v>0.2</v>
      </c>
      <c r="X64">
        <v>0.2</v>
      </c>
      <c r="Y64">
        <v>0.2</v>
      </c>
      <c r="Z64">
        <v>0.2</v>
      </c>
      <c r="AA64">
        <v>0.2</v>
      </c>
      <c r="AB64">
        <v>0.2</v>
      </c>
      <c r="AC64">
        <v>0.2</v>
      </c>
      <c r="AD64">
        <v>0.4</v>
      </c>
      <c r="AE64">
        <v>0.4</v>
      </c>
      <c r="AF64">
        <v>0.4</v>
      </c>
      <c r="AG64">
        <v>0.4</v>
      </c>
      <c r="AH64">
        <v>0.4</v>
      </c>
      <c r="AI64">
        <v>0.4</v>
      </c>
      <c r="AJ64">
        <v>0.4</v>
      </c>
      <c r="AK64">
        <v>0.4</v>
      </c>
      <c r="AL64">
        <v>0.4</v>
      </c>
      <c r="AM64">
        <v>1</v>
      </c>
      <c r="AN64">
        <f>1-0.2</f>
        <v>0.8</v>
      </c>
      <c r="AO64">
        <f>1-0.4</f>
        <v>0.6</v>
      </c>
      <c r="AP64">
        <f t="shared" ref="AP64:AR67" si="35">1-0.4</f>
        <v>0.6</v>
      </c>
      <c r="AQ64">
        <f t="shared" si="35"/>
        <v>0.6</v>
      </c>
      <c r="AR64">
        <f t="shared" si="35"/>
        <v>0.6</v>
      </c>
      <c r="AS64">
        <f>1-0.4</f>
        <v>0.6</v>
      </c>
      <c r="AT64">
        <f t="shared" si="31"/>
        <v>0.5</v>
      </c>
      <c r="AU64">
        <f t="shared" si="31"/>
        <v>0.5</v>
      </c>
      <c r="AV64">
        <v>1</v>
      </c>
      <c r="AW64">
        <f>1-0.2</f>
        <v>0.8</v>
      </c>
      <c r="AX64">
        <f>1-0.4</f>
        <v>0.6</v>
      </c>
      <c r="AY64">
        <f t="shared" ref="AY64:BB66" si="36">1-0.4</f>
        <v>0.6</v>
      </c>
      <c r="AZ64">
        <f t="shared" si="36"/>
        <v>0.6</v>
      </c>
      <c r="BA64">
        <f t="shared" si="36"/>
        <v>0.6</v>
      </c>
      <c r="BB64">
        <f t="shared" si="36"/>
        <v>0.6</v>
      </c>
      <c r="BC64">
        <f t="shared" si="32"/>
        <v>0.55000000000000004</v>
      </c>
      <c r="BD64">
        <f t="shared" si="32"/>
        <v>0.55000000000000004</v>
      </c>
      <c r="BE64">
        <f t="shared" si="22"/>
        <v>0.96</v>
      </c>
      <c r="BF64">
        <f t="shared" si="22"/>
        <v>0.96</v>
      </c>
      <c r="BG64">
        <f t="shared" si="22"/>
        <v>0.96</v>
      </c>
      <c r="BH64">
        <f t="shared" si="22"/>
        <v>0.96</v>
      </c>
      <c r="BI64">
        <f t="shared" si="22"/>
        <v>0.96</v>
      </c>
      <c r="BJ64">
        <f t="shared" si="22"/>
        <v>0.96</v>
      </c>
      <c r="BK64">
        <f t="shared" si="22"/>
        <v>0.96</v>
      </c>
      <c r="BL64">
        <f t="shared" si="22"/>
        <v>0.96</v>
      </c>
      <c r="BM64">
        <f t="shared" si="22"/>
        <v>0.96</v>
      </c>
    </row>
    <row r="65" spans="1:65" x14ac:dyDescent="0.25">
      <c r="A65" t="s">
        <v>142</v>
      </c>
      <c r="B65" t="s">
        <v>127</v>
      </c>
      <c r="C65">
        <v>1</v>
      </c>
      <c r="D65">
        <f>1+0.5*0.05</f>
        <v>1.0249999999999999</v>
      </c>
      <c r="E65">
        <f>1+0.5*0.25</f>
        <v>1.125</v>
      </c>
      <c r="F65">
        <f t="shared" si="33"/>
        <v>1.125</v>
      </c>
      <c r="G65">
        <f t="shared" si="33"/>
        <v>1.125</v>
      </c>
      <c r="H65">
        <f t="shared" si="33"/>
        <v>1.125</v>
      </c>
      <c r="I65">
        <f t="shared" si="33"/>
        <v>1.125</v>
      </c>
      <c r="J65">
        <f t="shared" si="33"/>
        <v>1.125</v>
      </c>
      <c r="K65">
        <f t="shared" si="33"/>
        <v>1.125</v>
      </c>
      <c r="L65">
        <v>1</v>
      </c>
      <c r="M65">
        <f>1-0.05</f>
        <v>0.95</v>
      </c>
      <c r="N65">
        <f>1-0.25</f>
        <v>0.75</v>
      </c>
      <c r="O65">
        <f t="shared" si="34"/>
        <v>0.75</v>
      </c>
      <c r="P65">
        <f t="shared" si="34"/>
        <v>0.75</v>
      </c>
      <c r="Q65">
        <f t="shared" si="34"/>
        <v>0.75</v>
      </c>
      <c r="R65">
        <f t="shared" si="34"/>
        <v>0.75</v>
      </c>
      <c r="S65">
        <f t="shared" si="34"/>
        <v>0.75</v>
      </c>
      <c r="T65">
        <f t="shared" si="34"/>
        <v>0.75</v>
      </c>
      <c r="U65">
        <v>1</v>
      </c>
      <c r="V65">
        <f>1-0.16</f>
        <v>0.84</v>
      </c>
      <c r="W65">
        <v>0.2</v>
      </c>
      <c r="X65">
        <v>0.2</v>
      </c>
      <c r="Y65">
        <v>0.2</v>
      </c>
      <c r="Z65">
        <v>0.2</v>
      </c>
      <c r="AA65">
        <v>0.2</v>
      </c>
      <c r="AB65">
        <v>0.2</v>
      </c>
      <c r="AC65">
        <v>0.2</v>
      </c>
      <c r="AD65">
        <v>0.4</v>
      </c>
      <c r="AE65">
        <v>0.4</v>
      </c>
      <c r="AF65">
        <v>0.4</v>
      </c>
      <c r="AG65">
        <v>0.4</v>
      </c>
      <c r="AH65">
        <v>0.4</v>
      </c>
      <c r="AI65">
        <v>0.4</v>
      </c>
      <c r="AJ65">
        <v>0.4</v>
      </c>
      <c r="AK65">
        <v>0.4</v>
      </c>
      <c r="AL65">
        <v>0.4</v>
      </c>
      <c r="AM65">
        <v>1</v>
      </c>
      <c r="AN65">
        <f>1-0.2</f>
        <v>0.8</v>
      </c>
      <c r="AO65">
        <f>1-0.4</f>
        <v>0.6</v>
      </c>
      <c r="AP65">
        <f t="shared" si="35"/>
        <v>0.6</v>
      </c>
      <c r="AQ65">
        <f t="shared" si="35"/>
        <v>0.6</v>
      </c>
      <c r="AR65">
        <f t="shared" si="35"/>
        <v>0.6</v>
      </c>
      <c r="AS65">
        <f>1-0.4</f>
        <v>0.6</v>
      </c>
      <c r="AT65">
        <f t="shared" ref="AT65:AU67" si="37">1-0.4</f>
        <v>0.6</v>
      </c>
      <c r="AU65">
        <f t="shared" si="37"/>
        <v>0.6</v>
      </c>
      <c r="AV65">
        <v>1</v>
      </c>
      <c r="AW65">
        <f>1-0.1</f>
        <v>0.9</v>
      </c>
      <c r="AX65">
        <f>1-0.2</f>
        <v>0.8</v>
      </c>
      <c r="AY65">
        <f t="shared" ref="AY65:BD67" si="38">1-0.2</f>
        <v>0.8</v>
      </c>
      <c r="AZ65">
        <f t="shared" si="38"/>
        <v>0.8</v>
      </c>
      <c r="BA65">
        <f t="shared" si="38"/>
        <v>0.8</v>
      </c>
      <c r="BB65">
        <f t="shared" si="38"/>
        <v>0.8</v>
      </c>
      <c r="BC65">
        <f t="shared" si="38"/>
        <v>0.8</v>
      </c>
      <c r="BD65">
        <f t="shared" si="38"/>
        <v>0.8</v>
      </c>
      <c r="BE65">
        <f t="shared" si="22"/>
        <v>0.96</v>
      </c>
      <c r="BF65">
        <f t="shared" si="22"/>
        <v>0.96</v>
      </c>
      <c r="BG65">
        <f t="shared" si="22"/>
        <v>0.96</v>
      </c>
      <c r="BH65">
        <f t="shared" si="22"/>
        <v>0.96</v>
      </c>
      <c r="BI65">
        <f t="shared" si="22"/>
        <v>0.96</v>
      </c>
      <c r="BJ65">
        <f t="shared" si="22"/>
        <v>0.96</v>
      </c>
      <c r="BK65">
        <f t="shared" si="22"/>
        <v>0.96</v>
      </c>
      <c r="BL65">
        <f t="shared" si="22"/>
        <v>0.96</v>
      </c>
      <c r="BM65">
        <f t="shared" si="22"/>
        <v>0.96</v>
      </c>
    </row>
    <row r="66" spans="1:65" x14ac:dyDescent="0.25">
      <c r="A66" t="s">
        <v>143</v>
      </c>
      <c r="B66" t="s">
        <v>127</v>
      </c>
      <c r="C66">
        <v>1</v>
      </c>
      <c r="D66">
        <f>1+0.5*0.05</f>
        <v>1.0249999999999999</v>
      </c>
      <c r="E66">
        <f>1+0.5*0.25</f>
        <v>1.125</v>
      </c>
      <c r="F66">
        <f t="shared" si="33"/>
        <v>1.125</v>
      </c>
      <c r="G66">
        <f t="shared" si="33"/>
        <v>1.125</v>
      </c>
      <c r="H66">
        <f t="shared" si="33"/>
        <v>1.125</v>
      </c>
      <c r="I66">
        <f t="shared" si="33"/>
        <v>1.125</v>
      </c>
      <c r="J66">
        <f t="shared" si="33"/>
        <v>1.125</v>
      </c>
      <c r="K66">
        <f t="shared" si="33"/>
        <v>1.125</v>
      </c>
      <c r="L66">
        <v>1</v>
      </c>
      <c r="M66">
        <f>1-0.05</f>
        <v>0.95</v>
      </c>
      <c r="N66">
        <f>1-0.25</f>
        <v>0.75</v>
      </c>
      <c r="O66">
        <f t="shared" si="34"/>
        <v>0.75</v>
      </c>
      <c r="P66">
        <f t="shared" si="34"/>
        <v>0.75</v>
      </c>
      <c r="Q66">
        <f t="shared" si="34"/>
        <v>0.75</v>
      </c>
      <c r="R66">
        <f t="shared" si="34"/>
        <v>0.75</v>
      </c>
      <c r="S66">
        <f t="shared" si="34"/>
        <v>0.75</v>
      </c>
      <c r="T66">
        <f t="shared" si="34"/>
        <v>0.75</v>
      </c>
      <c r="U66">
        <v>0.5</v>
      </c>
      <c r="V66">
        <f>1-0.56</f>
        <v>0.43999999999999995</v>
      </c>
      <c r="W66">
        <v>0.2</v>
      </c>
      <c r="X66">
        <v>0.2</v>
      </c>
      <c r="Y66">
        <v>0.2</v>
      </c>
      <c r="Z66">
        <v>0.2</v>
      </c>
      <c r="AA66">
        <v>0.2</v>
      </c>
      <c r="AB66">
        <v>0.2</v>
      </c>
      <c r="AC66">
        <v>0.2</v>
      </c>
      <c r="AD66">
        <v>0.4</v>
      </c>
      <c r="AE66">
        <v>0.4</v>
      </c>
      <c r="AF66">
        <v>0.4</v>
      </c>
      <c r="AG66">
        <v>0.4</v>
      </c>
      <c r="AH66">
        <v>0.4</v>
      </c>
      <c r="AI66">
        <v>0.4</v>
      </c>
      <c r="AJ66">
        <v>0.4</v>
      </c>
      <c r="AK66">
        <v>0.4</v>
      </c>
      <c r="AL66">
        <v>0.4</v>
      </c>
      <c r="AM66">
        <v>1</v>
      </c>
      <c r="AN66">
        <f>1-0.2</f>
        <v>0.8</v>
      </c>
      <c r="AO66">
        <f>1-0.4</f>
        <v>0.6</v>
      </c>
      <c r="AP66">
        <f t="shared" si="35"/>
        <v>0.6</v>
      </c>
      <c r="AQ66">
        <f t="shared" si="35"/>
        <v>0.6</v>
      </c>
      <c r="AR66">
        <f t="shared" si="35"/>
        <v>0.6</v>
      </c>
      <c r="AS66">
        <f>1-0.4</f>
        <v>0.6</v>
      </c>
      <c r="AT66">
        <f t="shared" si="31"/>
        <v>0.5</v>
      </c>
      <c r="AU66">
        <f t="shared" si="31"/>
        <v>0.5</v>
      </c>
      <c r="AV66">
        <v>1</v>
      </c>
      <c r="AW66">
        <f>1-0.2</f>
        <v>0.8</v>
      </c>
      <c r="AX66">
        <f>1-0.4</f>
        <v>0.6</v>
      </c>
      <c r="AY66">
        <f t="shared" si="36"/>
        <v>0.6</v>
      </c>
      <c r="AZ66">
        <f t="shared" si="36"/>
        <v>0.6</v>
      </c>
      <c r="BA66">
        <f t="shared" si="36"/>
        <v>0.6</v>
      </c>
      <c r="BB66">
        <f t="shared" si="36"/>
        <v>0.6</v>
      </c>
      <c r="BC66">
        <f t="shared" si="32"/>
        <v>0.55000000000000004</v>
      </c>
      <c r="BD66">
        <f t="shared" si="32"/>
        <v>0.55000000000000004</v>
      </c>
      <c r="BE66">
        <f t="shared" si="22"/>
        <v>0.96</v>
      </c>
      <c r="BF66">
        <f t="shared" si="22"/>
        <v>0.96</v>
      </c>
      <c r="BG66">
        <f t="shared" si="22"/>
        <v>0.96</v>
      </c>
      <c r="BH66">
        <f t="shared" si="22"/>
        <v>0.96</v>
      </c>
      <c r="BI66">
        <f t="shared" si="22"/>
        <v>0.96</v>
      </c>
      <c r="BJ66">
        <f t="shared" si="22"/>
        <v>0.96</v>
      </c>
      <c r="BK66">
        <f t="shared" si="22"/>
        <v>0.96</v>
      </c>
      <c r="BL66">
        <f t="shared" si="22"/>
        <v>0.96</v>
      </c>
      <c r="BM66">
        <f t="shared" si="22"/>
        <v>0.96</v>
      </c>
    </row>
    <row r="67" spans="1:65" x14ac:dyDescent="0.25">
      <c r="A67" t="s">
        <v>144</v>
      </c>
      <c r="B67" t="s">
        <v>127</v>
      </c>
      <c r="C67">
        <v>1</v>
      </c>
      <c r="D67">
        <f>1+0.5*0.05</f>
        <v>1.0249999999999999</v>
      </c>
      <c r="E67">
        <f>1+0.5*0.25</f>
        <v>1.125</v>
      </c>
      <c r="F67">
        <f t="shared" si="33"/>
        <v>1.125</v>
      </c>
      <c r="G67">
        <f t="shared" si="33"/>
        <v>1.125</v>
      </c>
      <c r="H67">
        <f t="shared" si="33"/>
        <v>1.125</v>
      </c>
      <c r="I67">
        <f t="shared" si="33"/>
        <v>1.125</v>
      </c>
      <c r="J67">
        <f t="shared" si="33"/>
        <v>1.125</v>
      </c>
      <c r="K67">
        <f t="shared" si="33"/>
        <v>1.125</v>
      </c>
      <c r="L67">
        <v>1</v>
      </c>
      <c r="M67">
        <f>1-0.05</f>
        <v>0.95</v>
      </c>
      <c r="N67">
        <f>1-0.25</f>
        <v>0.75</v>
      </c>
      <c r="O67">
        <f t="shared" si="34"/>
        <v>0.75</v>
      </c>
      <c r="P67">
        <f t="shared" si="34"/>
        <v>0.75</v>
      </c>
      <c r="Q67">
        <f t="shared" si="34"/>
        <v>0.75</v>
      </c>
      <c r="R67">
        <f t="shared" si="34"/>
        <v>0.75</v>
      </c>
      <c r="S67">
        <f t="shared" si="34"/>
        <v>0.75</v>
      </c>
      <c r="T67">
        <f t="shared" si="34"/>
        <v>0.75</v>
      </c>
      <c r="U67">
        <v>0.5</v>
      </c>
      <c r="V67">
        <f>1-0.56</f>
        <v>0.43999999999999995</v>
      </c>
      <c r="W67">
        <v>0.2</v>
      </c>
      <c r="X67">
        <v>0.2</v>
      </c>
      <c r="Y67">
        <v>0.2</v>
      </c>
      <c r="Z67">
        <v>0.2</v>
      </c>
      <c r="AA67">
        <v>0.2</v>
      </c>
      <c r="AB67">
        <v>0.2</v>
      </c>
      <c r="AC67">
        <v>0.2</v>
      </c>
      <c r="AD67">
        <v>0.4</v>
      </c>
      <c r="AE67">
        <v>0.4</v>
      </c>
      <c r="AF67">
        <v>0.4</v>
      </c>
      <c r="AG67">
        <v>0.4</v>
      </c>
      <c r="AH67">
        <v>0.4</v>
      </c>
      <c r="AI67">
        <v>0.4</v>
      </c>
      <c r="AJ67">
        <v>0.4</v>
      </c>
      <c r="AK67">
        <v>0.4</v>
      </c>
      <c r="AL67">
        <v>0.4</v>
      </c>
      <c r="AM67">
        <v>1</v>
      </c>
      <c r="AN67">
        <f>1-0.2</f>
        <v>0.8</v>
      </c>
      <c r="AO67">
        <f>1-0.4</f>
        <v>0.6</v>
      </c>
      <c r="AP67">
        <f t="shared" si="35"/>
        <v>0.6</v>
      </c>
      <c r="AQ67">
        <f t="shared" si="35"/>
        <v>0.6</v>
      </c>
      <c r="AR67">
        <f t="shared" si="35"/>
        <v>0.6</v>
      </c>
      <c r="AS67">
        <f>1-0.4</f>
        <v>0.6</v>
      </c>
      <c r="AT67">
        <f t="shared" si="37"/>
        <v>0.6</v>
      </c>
      <c r="AU67">
        <f t="shared" si="37"/>
        <v>0.6</v>
      </c>
      <c r="AV67">
        <v>1</v>
      </c>
      <c r="AW67">
        <f>1-0.1</f>
        <v>0.9</v>
      </c>
      <c r="AX67">
        <f>1-0.2</f>
        <v>0.8</v>
      </c>
      <c r="AY67">
        <f t="shared" si="38"/>
        <v>0.8</v>
      </c>
      <c r="AZ67">
        <f t="shared" si="38"/>
        <v>0.8</v>
      </c>
      <c r="BA67">
        <f t="shared" si="38"/>
        <v>0.8</v>
      </c>
      <c r="BB67">
        <f t="shared" si="38"/>
        <v>0.8</v>
      </c>
      <c r="BC67">
        <f t="shared" si="38"/>
        <v>0.8</v>
      </c>
      <c r="BD67">
        <f t="shared" si="38"/>
        <v>0.8</v>
      </c>
      <c r="BE67">
        <f t="shared" si="22"/>
        <v>0.96</v>
      </c>
      <c r="BF67">
        <f t="shared" si="22"/>
        <v>0.96</v>
      </c>
      <c r="BG67">
        <f t="shared" si="22"/>
        <v>0.96</v>
      </c>
      <c r="BH67">
        <f t="shared" si="22"/>
        <v>0.96</v>
      </c>
      <c r="BI67">
        <f t="shared" si="22"/>
        <v>0.96</v>
      </c>
      <c r="BJ67">
        <f t="shared" si="22"/>
        <v>0.96</v>
      </c>
      <c r="BK67">
        <f t="shared" si="22"/>
        <v>0.96</v>
      </c>
      <c r="BL67">
        <f t="shared" si="22"/>
        <v>0.96</v>
      </c>
      <c r="BM67">
        <f t="shared" si="22"/>
        <v>0.96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MeasureInputs_12mrt2020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2020-03-12T14:04:37Z</dcterms:created>
  <dcterms:modified xsi:type="dcterms:W3CDTF">2020-05-27T09:16:55Z</dcterms:modified>
</cp:coreProperties>
</file>